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ca2\Desktop\"/>
    </mc:Choice>
  </mc:AlternateContent>
  <bookViews>
    <workbookView xWindow="0" yWindow="0" windowWidth="14040" windowHeight="9036" activeTab="1"/>
  </bookViews>
  <sheets>
    <sheet name="BP-Plan d'Invest" sheetId="4" r:id="rId1"/>
    <sheet name="Plan de Trésorerie" sheetId="1" r:id="rId2"/>
    <sheet name="Graphique" sheetId="2" r:id="rId3"/>
  </sheets>
  <externalReferences>
    <externalReference r:id="rId4"/>
  </externalReferences>
  <definedNames>
    <definedName name="cellPhase">[1]PRESENTATION!$P$81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F35" i="1"/>
  <c r="G35" i="1"/>
  <c r="H35" i="1"/>
  <c r="I35" i="1"/>
  <c r="J35" i="1"/>
  <c r="K35" i="1"/>
  <c r="L35" i="1"/>
  <c r="M35" i="1"/>
  <c r="N35" i="1"/>
  <c r="O35" i="1"/>
  <c r="P35" i="1"/>
  <c r="E35" i="1"/>
  <c r="F88" i="1"/>
  <c r="G88" i="1"/>
  <c r="H88" i="1"/>
  <c r="I88" i="1"/>
  <c r="J88" i="1"/>
  <c r="K88" i="1"/>
  <c r="L88" i="1"/>
  <c r="M88" i="1"/>
  <c r="N88" i="1"/>
  <c r="O88" i="1"/>
  <c r="P88" i="1"/>
  <c r="E88" i="1"/>
  <c r="F59" i="1"/>
  <c r="G59" i="1"/>
  <c r="H59" i="1"/>
  <c r="I59" i="1"/>
  <c r="J59" i="1"/>
  <c r="K59" i="1"/>
  <c r="L59" i="1"/>
  <c r="M59" i="1"/>
  <c r="N59" i="1"/>
  <c r="O59" i="1"/>
  <c r="P59" i="1"/>
  <c r="E5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90" i="1"/>
  <c r="R91" i="1"/>
  <c r="R92" i="1"/>
  <c r="R93" i="1"/>
  <c r="R94" i="1"/>
  <c r="R95" i="1"/>
  <c r="R96" i="1"/>
  <c r="R97" i="1"/>
  <c r="R98" i="1"/>
  <c r="R99" i="1"/>
  <c r="R100" i="1"/>
  <c r="R89" i="1"/>
  <c r="R88" i="1" l="1"/>
  <c r="L19" i="4"/>
  <c r="H19" i="4"/>
  <c r="F119" i="1" l="1"/>
  <c r="G119" i="1"/>
  <c r="H119" i="1"/>
  <c r="I119" i="1"/>
  <c r="J119" i="1"/>
  <c r="K119" i="1"/>
  <c r="L119" i="1"/>
  <c r="M119" i="1"/>
  <c r="N119" i="1"/>
  <c r="O119" i="1"/>
  <c r="P119" i="1"/>
  <c r="E119" i="1"/>
  <c r="R55" i="1"/>
  <c r="F120" i="1"/>
  <c r="G120" i="1"/>
  <c r="H120" i="1"/>
  <c r="I120" i="1"/>
  <c r="J120" i="1"/>
  <c r="K120" i="1"/>
  <c r="L120" i="1"/>
  <c r="M120" i="1"/>
  <c r="N120" i="1"/>
  <c r="O120" i="1"/>
  <c r="P120" i="1"/>
  <c r="E120" i="1"/>
  <c r="E122" i="1" s="1"/>
  <c r="F122" i="1" l="1"/>
  <c r="G122" i="1" s="1"/>
  <c r="H122" i="1" s="1"/>
  <c r="I122" i="1" s="1"/>
  <c r="E121" i="1"/>
  <c r="F121" i="1"/>
  <c r="E23" i="4"/>
  <c r="E12" i="4"/>
  <c r="H121" i="1" l="1"/>
  <c r="G121" i="1"/>
  <c r="I121" i="1"/>
  <c r="J122" i="1"/>
  <c r="J121" i="1"/>
  <c r="E29" i="4"/>
  <c r="R60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10" i="1"/>
  <c r="K122" i="1" l="1"/>
  <c r="K121" i="1"/>
  <c r="E123" i="1"/>
  <c r="B28" i="2"/>
  <c r="L122" i="1" l="1"/>
  <c r="L121" i="1"/>
  <c r="F123" i="1"/>
  <c r="E101" i="1"/>
  <c r="M121" i="1" l="1"/>
  <c r="M122" i="1"/>
  <c r="F101" i="1"/>
  <c r="N121" i="1" l="1"/>
  <c r="N122" i="1"/>
  <c r="G123" i="1"/>
  <c r="G101" i="1" s="1"/>
  <c r="O122" i="1" l="1"/>
  <c r="O121" i="1"/>
  <c r="H123" i="1"/>
  <c r="H101" i="1" s="1"/>
  <c r="P122" i="1" l="1"/>
  <c r="P121" i="1"/>
  <c r="I123" i="1"/>
  <c r="I101" i="1" s="1"/>
  <c r="J123" i="1" l="1"/>
  <c r="J101" i="1" s="1"/>
  <c r="K123" i="1" l="1"/>
  <c r="K101" i="1" s="1"/>
  <c r="L123" i="1" l="1"/>
  <c r="L101" i="1" s="1"/>
  <c r="M123" i="1" l="1"/>
  <c r="M101" i="1" s="1"/>
  <c r="N123" i="1" l="1"/>
  <c r="N101" i="1" s="1"/>
  <c r="E118" i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F112" i="1"/>
  <c r="C28" i="2" s="1"/>
  <c r="F9" i="1"/>
  <c r="G9" i="1"/>
  <c r="H9" i="1"/>
  <c r="I9" i="1"/>
  <c r="J9" i="1"/>
  <c r="K9" i="1"/>
  <c r="L9" i="1"/>
  <c r="M9" i="1"/>
  <c r="N9" i="1"/>
  <c r="N56" i="1" s="1"/>
  <c r="O9" i="1"/>
  <c r="P9" i="1"/>
  <c r="E9" i="1"/>
  <c r="F107" i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R35" i="1" l="1"/>
  <c r="G112" i="1"/>
  <c r="D28" i="2" s="1"/>
  <c r="J56" i="1"/>
  <c r="F56" i="1"/>
  <c r="P56" i="1"/>
  <c r="L56" i="1"/>
  <c r="H56" i="1"/>
  <c r="K102" i="1"/>
  <c r="N102" i="1"/>
  <c r="E56" i="1"/>
  <c r="J102" i="1"/>
  <c r="O123" i="1"/>
  <c r="O101" i="1" s="1"/>
  <c r="M102" i="1"/>
  <c r="I102" i="1"/>
  <c r="G102" i="1"/>
  <c r="L102" i="1"/>
  <c r="H102" i="1"/>
  <c r="M56" i="1"/>
  <c r="I56" i="1"/>
  <c r="F102" i="1"/>
  <c r="O56" i="1"/>
  <c r="K56" i="1"/>
  <c r="G56" i="1"/>
  <c r="G107" i="1"/>
  <c r="E58" i="1"/>
  <c r="R56" i="1" l="1"/>
  <c r="O102" i="1"/>
  <c r="H112" i="1"/>
  <c r="E28" i="2" s="1"/>
  <c r="P123" i="1"/>
  <c r="P101" i="1" s="1"/>
  <c r="R101" i="1" s="1"/>
  <c r="H107" i="1"/>
  <c r="I112" i="1" l="1"/>
  <c r="F28" i="2" s="1"/>
  <c r="I107" i="1"/>
  <c r="P102" i="1" l="1"/>
  <c r="J112" i="1"/>
  <c r="G28" i="2" s="1"/>
  <c r="J107" i="1"/>
  <c r="K112" i="1" l="1"/>
  <c r="H28" i="2" s="1"/>
  <c r="K107" i="1"/>
  <c r="L112" i="1" l="1"/>
  <c r="I28" i="2" s="1"/>
  <c r="L107" i="1"/>
  <c r="F58" i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M112" i="1" l="1"/>
  <c r="J28" i="2" s="1"/>
  <c r="M107" i="1"/>
  <c r="G103" i="1"/>
  <c r="K103" i="1"/>
  <c r="O103" i="1"/>
  <c r="F103" i="1"/>
  <c r="J103" i="1"/>
  <c r="N103" i="1"/>
  <c r="I103" i="1"/>
  <c r="H103" i="1"/>
  <c r="L103" i="1"/>
  <c r="P103" i="1"/>
  <c r="M103" i="1"/>
  <c r="N112" i="1" l="1"/>
  <c r="K28" i="2" s="1"/>
  <c r="N107" i="1"/>
  <c r="O112" i="1" l="1"/>
  <c r="L28" i="2" s="1"/>
  <c r="O107" i="1"/>
  <c r="P112" i="1" l="1"/>
  <c r="M28" i="2" s="1"/>
  <c r="P107" i="1"/>
  <c r="R59" i="1"/>
  <c r="E102" i="1"/>
  <c r="E103" i="1" s="1"/>
  <c r="R103" i="1" s="1"/>
  <c r="R102" i="1" l="1"/>
  <c r="E106" i="1"/>
  <c r="B26" i="2" l="1"/>
  <c r="F6" i="1"/>
  <c r="F106" i="1" s="1"/>
  <c r="C26" i="2" s="1"/>
  <c r="E110" i="1"/>
  <c r="B27" i="2" s="1"/>
  <c r="F5" i="1"/>
  <c r="E113" i="1"/>
  <c r="F110" i="1" l="1"/>
  <c r="C27" i="2" s="1"/>
  <c r="F113" i="1"/>
  <c r="G6" i="1"/>
  <c r="G106" i="1" s="1"/>
  <c r="D26" i="2" s="1"/>
  <c r="G113" i="1" l="1"/>
  <c r="G110" i="1"/>
  <c r="D27" i="2" s="1"/>
  <c r="H6" i="1"/>
  <c r="H106" i="1" s="1"/>
  <c r="E26" i="2" s="1"/>
  <c r="H113" i="1" l="1"/>
  <c r="I6" i="1"/>
  <c r="I106" i="1" s="1"/>
  <c r="F26" i="2" s="1"/>
  <c r="H110" i="1"/>
  <c r="E27" i="2" s="1"/>
  <c r="J6" i="1" l="1"/>
  <c r="J106" i="1" s="1"/>
  <c r="G26" i="2" s="1"/>
  <c r="I110" i="1"/>
  <c r="F27" i="2" s="1"/>
  <c r="I113" i="1"/>
  <c r="J113" i="1" l="1"/>
  <c r="J110" i="1"/>
  <c r="G27" i="2" s="1"/>
  <c r="K6" i="1"/>
  <c r="K106" i="1" s="1"/>
  <c r="H26" i="2" s="1"/>
  <c r="K113" i="1" l="1"/>
  <c r="K110" i="1"/>
  <c r="H27" i="2" s="1"/>
  <c r="L6" i="1"/>
  <c r="L106" i="1" s="1"/>
  <c r="I26" i="2" s="1"/>
  <c r="L113" i="1" l="1"/>
  <c r="L110" i="1"/>
  <c r="I27" i="2" s="1"/>
  <c r="M6" i="1"/>
  <c r="M106" i="1" s="1"/>
  <c r="J26" i="2" s="1"/>
  <c r="M113" i="1" l="1"/>
  <c r="N6" i="1"/>
  <c r="N106" i="1" s="1"/>
  <c r="K26" i="2" s="1"/>
  <c r="M110" i="1"/>
  <c r="J27" i="2" s="1"/>
  <c r="N110" i="1" l="1"/>
  <c r="K27" i="2" s="1"/>
  <c r="N113" i="1"/>
  <c r="O6" i="1"/>
  <c r="O106" i="1" s="1"/>
  <c r="L26" i="2" s="1"/>
  <c r="O110" i="1" l="1"/>
  <c r="L27" i="2" s="1"/>
  <c r="P6" i="1"/>
  <c r="P106" i="1" s="1"/>
  <c r="M26" i="2" s="1"/>
  <c r="O113" i="1"/>
  <c r="P113" i="1" l="1"/>
  <c r="P110" i="1"/>
  <c r="M27" i="2" s="1"/>
</calcChain>
</file>

<file path=xl/sharedStrings.xml><?xml version="1.0" encoding="utf-8"?>
<sst xmlns="http://schemas.openxmlformats.org/spreadsheetml/2006/main" count="140" uniqueCount="128">
  <si>
    <t>Subventions d'investissements</t>
  </si>
  <si>
    <t>Aides aux postes</t>
  </si>
  <si>
    <t>Produits financiers</t>
  </si>
  <si>
    <t>Distribution de dividendes</t>
  </si>
  <si>
    <t xml:space="preserve">Participation et intéressement </t>
  </si>
  <si>
    <t>TVA collectée / ventes</t>
  </si>
  <si>
    <t>TVA déductible / achats</t>
  </si>
  <si>
    <t>TVA A DECAISSER</t>
  </si>
  <si>
    <t>CREDIT DE TVA</t>
  </si>
  <si>
    <t>TVA A PAYER</t>
  </si>
  <si>
    <t>PLAN DE TRESORERIE</t>
  </si>
  <si>
    <t xml:space="preserve">   Subvention Département</t>
  </si>
  <si>
    <t>Loyers</t>
  </si>
  <si>
    <t>Entretien maintenance et réparations</t>
  </si>
  <si>
    <t>Personnel extérieur à l'entreprise</t>
  </si>
  <si>
    <t xml:space="preserve">Honoraires </t>
  </si>
  <si>
    <t>Services bancaires et assimilés</t>
  </si>
  <si>
    <t xml:space="preserve">Primes d'assurance </t>
  </si>
  <si>
    <t xml:space="preserve">Autres charges externes </t>
  </si>
  <si>
    <t>Autres charges d'exploitation</t>
  </si>
  <si>
    <t>Cotisations sociales dirigeant</t>
  </si>
  <si>
    <t>EDF, eau, gaz</t>
  </si>
  <si>
    <t>Subvention Etat</t>
  </si>
  <si>
    <t>Subvention Région</t>
  </si>
  <si>
    <t>Subvention Collectivités Locales</t>
  </si>
  <si>
    <t>Autres subventions</t>
  </si>
  <si>
    <t xml:space="preserve">   Subvention collectivités locales</t>
  </si>
  <si>
    <t xml:space="preserve">   Dons </t>
  </si>
  <si>
    <r>
      <t xml:space="preserve">   Subvention Région </t>
    </r>
    <r>
      <rPr>
        <i/>
        <sz val="8"/>
        <color theme="1"/>
        <rFont val="Calibri"/>
        <family val="2"/>
        <scheme val="minor"/>
      </rPr>
      <t>(fonds de soutien aux associations, aux entreprises,…)</t>
    </r>
  </si>
  <si>
    <r>
      <t xml:space="preserve">   Subvention Etat </t>
    </r>
    <r>
      <rPr>
        <i/>
        <sz val="8"/>
        <color theme="1"/>
        <rFont val="Calibri"/>
        <family val="2"/>
        <scheme val="minor"/>
      </rPr>
      <t>(Fonds de Solidarité,…)</t>
    </r>
  </si>
  <si>
    <t xml:space="preserve">   Chômage partiel, …</t>
  </si>
  <si>
    <t xml:space="preserve">   Prêt Garantie Etat (PGE) </t>
  </si>
  <si>
    <t xml:space="preserve">   Prêt BPI </t>
  </si>
  <si>
    <t>Subvention Europe</t>
  </si>
  <si>
    <t xml:space="preserve">Apports (capital actionnaire, comptes courants sassociés,…) </t>
  </si>
  <si>
    <r>
      <t xml:space="preserve">   Financements participatifs </t>
    </r>
    <r>
      <rPr>
        <i/>
        <sz val="8"/>
        <color theme="1"/>
        <rFont val="Calibri"/>
        <family val="2"/>
        <scheme val="minor"/>
      </rPr>
      <t>(J'adopte un projet,…)</t>
    </r>
  </si>
  <si>
    <r>
      <t xml:space="preserve">   Autres …</t>
    </r>
    <r>
      <rPr>
        <i/>
        <sz val="8"/>
        <color theme="1"/>
        <rFont val="Calibri"/>
        <family val="2"/>
        <scheme val="minor"/>
      </rPr>
      <t>(à préciser)</t>
    </r>
  </si>
  <si>
    <r>
      <t>Prêts Autres</t>
    </r>
    <r>
      <rPr>
        <sz val="11"/>
        <color theme="1"/>
        <rFont val="Calibri"/>
        <family val="2"/>
        <scheme val="minor"/>
      </rPr>
      <t xml:space="preserve"> (France Active, URSCOP, Initiative, …)</t>
    </r>
  </si>
  <si>
    <t xml:space="preserve">Prêts Bancaires </t>
  </si>
  <si>
    <t xml:space="preserve">Salaires Nets </t>
  </si>
  <si>
    <t>Cotisations Sociales</t>
  </si>
  <si>
    <t>Rémunération du Dirigeant</t>
  </si>
  <si>
    <r>
      <t xml:space="preserve">   </t>
    </r>
    <r>
      <rPr>
        <i/>
        <sz val="10"/>
        <rFont val="Calibri"/>
        <family val="2"/>
        <scheme val="minor"/>
      </rPr>
      <t>Report Loyers</t>
    </r>
  </si>
  <si>
    <t xml:space="preserve">   Report EDF,EAU, Gaz …</t>
  </si>
  <si>
    <t xml:space="preserve">   Report Cotisations Sociales (URSAFF, Retraites,…) - Echéancier Négocié (CCSF,…)</t>
  </si>
  <si>
    <t>Remboursement des comptes courants d'associés</t>
  </si>
  <si>
    <r>
      <t xml:space="preserve">Remboursement Concours Financiers : </t>
    </r>
    <r>
      <rPr>
        <sz val="11"/>
        <color theme="1"/>
        <rFont val="Calibri"/>
        <family val="2"/>
        <scheme val="minor"/>
      </rPr>
      <t>dailly</t>
    </r>
  </si>
  <si>
    <r>
      <t>Concours financiers Court Terme :</t>
    </r>
    <r>
      <rPr>
        <sz val="11"/>
        <color theme="1"/>
        <rFont val="Calibri"/>
        <family val="2"/>
        <scheme val="minor"/>
      </rPr>
      <t xml:space="preserve"> Dailly</t>
    </r>
  </si>
  <si>
    <t>Ʃ ENCAISSEMENTS - DECAISSEMENTS</t>
  </si>
  <si>
    <t xml:space="preserve">Virements du Livret vers le Compte </t>
  </si>
  <si>
    <t>Virements du Compte vers le Livret</t>
  </si>
  <si>
    <t xml:space="preserve">TOTAL ENCAISSEMENTS </t>
  </si>
  <si>
    <t xml:space="preserve">   Subventions liées à l'acquisition de materiels</t>
  </si>
  <si>
    <t>TOTAL DECAISSEMENTS</t>
  </si>
  <si>
    <t>Trésorerie Globale Réelle en fin de mois</t>
  </si>
  <si>
    <t xml:space="preserve">   Concours Financiers Court terme</t>
  </si>
  <si>
    <t xml:space="preserve">  Remboursement Concours Financiers Court Terme</t>
  </si>
  <si>
    <r>
      <t xml:space="preserve">Remboursement des prêts </t>
    </r>
    <r>
      <rPr>
        <sz val="11"/>
        <color theme="1"/>
        <rFont val="Calibri"/>
        <family val="2"/>
        <scheme val="minor"/>
      </rPr>
      <t>(capital + intérêt)</t>
    </r>
  </si>
  <si>
    <r>
      <t xml:space="preserve"> </t>
    </r>
    <r>
      <rPr>
        <i/>
        <sz val="10"/>
        <color theme="1"/>
        <rFont val="Calibri"/>
        <family val="2"/>
        <scheme val="minor"/>
      </rPr>
      <t xml:space="preserve"> Remboursement prêts</t>
    </r>
  </si>
  <si>
    <t xml:space="preserve">   Prêt Région (fonds de prêt de solidarité et de proximité aux TPE)</t>
  </si>
  <si>
    <t xml:space="preserve">   Prêt Secteur Bancaire (Région : fonds de prêt aux TPE et PME)</t>
  </si>
  <si>
    <t xml:space="preserve">   Prêt Plateforme Initiative (Région : fonds de soutien aux Entreprises) </t>
  </si>
  <si>
    <t xml:space="preserve">   Prêt France Active (Région : fonds de prêt France Active aux structures de l'ESS)</t>
  </si>
  <si>
    <t xml:space="preserve">   Autres (cigales,…)</t>
  </si>
  <si>
    <r>
      <t xml:space="preserve">Concours financiers Court Terme : </t>
    </r>
    <r>
      <rPr>
        <sz val="11"/>
        <color theme="1"/>
        <rFont val="Calibri"/>
        <family val="2"/>
        <scheme val="minor"/>
      </rPr>
      <t>Escompte, affacturage</t>
    </r>
  </si>
  <si>
    <r>
      <t xml:space="preserve">Autres produits d'exploitation </t>
    </r>
    <r>
      <rPr>
        <sz val="11"/>
        <color theme="1"/>
        <rFont val="Calibri"/>
        <family val="2"/>
        <scheme val="minor"/>
      </rPr>
      <t xml:space="preserve">(cotisations, dons, transferts de charges formations…) </t>
    </r>
  </si>
  <si>
    <r>
      <t>Crédits d'impôts</t>
    </r>
    <r>
      <rPr>
        <sz val="11"/>
        <color theme="1"/>
        <rFont val="Calibri"/>
        <family val="2"/>
        <scheme val="minor"/>
      </rPr>
      <t xml:space="preserve"> (CICE, CIR…) </t>
    </r>
  </si>
  <si>
    <r>
      <t xml:space="preserve">Mesures exceptionnelles d'urgence COVID 19 : versement attendu </t>
    </r>
    <r>
      <rPr>
        <sz val="11"/>
        <color rgb="FF00A58D"/>
        <rFont val="Calibri"/>
        <family val="2"/>
        <scheme val="minor"/>
      </rPr>
      <t>à préciser</t>
    </r>
  </si>
  <si>
    <t>Achats de matières premières et marchandises</t>
  </si>
  <si>
    <r>
      <t>Encaissements Clients ou C.A.</t>
    </r>
    <r>
      <rPr>
        <sz val="11"/>
        <color theme="1"/>
        <rFont val="Calibri"/>
        <family val="2"/>
        <scheme val="minor"/>
      </rPr>
      <t xml:space="preserve"> (ventes productions / marchandises / services)</t>
    </r>
  </si>
  <si>
    <t xml:space="preserve">Aides exceptionnelles d'urgence COVID 19 : versement prévisionnel </t>
  </si>
  <si>
    <t>Compléter TVA à décaisser m-1</t>
  </si>
  <si>
    <t>Compléter Crédit TVA m-1</t>
  </si>
  <si>
    <r>
      <t>TVA =&gt;</t>
    </r>
    <r>
      <rPr>
        <b/>
        <sz val="12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Principe de l'imputation du Crédit de TVA sur la TVA à décaisser le mois suivant</t>
    </r>
  </si>
  <si>
    <r>
      <t xml:space="preserve"> 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Report paiement des fournisseurs (achats)</t>
    </r>
  </si>
  <si>
    <t xml:space="preserve">Subvention Département </t>
  </si>
  <si>
    <t>Trésorerie (solde du Compte) en fin de mois</t>
  </si>
  <si>
    <t>Crédit Bail ou location mobilière</t>
  </si>
  <si>
    <r>
      <rPr>
        <b/>
        <sz val="10"/>
        <rFont val="Calibri"/>
        <family val="2"/>
        <scheme val="minor"/>
      </rPr>
      <t>Si Dépassement au regard du SOLDE DE COMPTE (en fin de mois)</t>
    </r>
    <r>
      <rPr>
        <sz val="10"/>
        <rFont val="Calibri"/>
        <family val="2"/>
        <scheme val="minor"/>
      </rPr>
      <t xml:space="preserve"> =&gt; Chiffre en Rouge</t>
    </r>
    <r>
      <rPr>
        <sz val="10"/>
        <color rgb="FFFF0000"/>
        <rFont val="Calibri"/>
        <family val="2"/>
        <scheme val="minor"/>
      </rPr>
      <t/>
    </r>
  </si>
  <si>
    <r>
      <t xml:space="preserve">Cessions d'immobilisations </t>
    </r>
    <r>
      <rPr>
        <sz val="11"/>
        <color theme="1"/>
        <rFont val="Calibri"/>
        <family val="2"/>
        <scheme val="minor"/>
      </rPr>
      <t>(matériel, immobilier,…)</t>
    </r>
  </si>
  <si>
    <r>
      <t xml:space="preserve">Acquisitions d'immobilisations </t>
    </r>
    <r>
      <rPr>
        <sz val="11"/>
        <color theme="1"/>
        <rFont val="Calibri"/>
        <family val="2"/>
        <scheme val="minor"/>
      </rPr>
      <t>(matériel, immobilier,...)</t>
    </r>
  </si>
  <si>
    <t>Impôts et Taxes</t>
  </si>
  <si>
    <t>Autres …</t>
  </si>
  <si>
    <t>Autres…</t>
  </si>
  <si>
    <r>
      <t xml:space="preserve"> </t>
    </r>
    <r>
      <rPr>
        <i/>
        <sz val="10"/>
        <color theme="1"/>
        <rFont val="Calibri"/>
        <family val="2"/>
        <scheme val="minor"/>
      </rPr>
      <t xml:space="preserve"> Autres…</t>
    </r>
  </si>
  <si>
    <t xml:space="preserve">   Autres Reports (à préciser)…</t>
  </si>
  <si>
    <t>(Il peut être envisagé de faire un virement du Livret/Epargne vers le compte si dépassement)</t>
  </si>
  <si>
    <t>Découvert autorisé</t>
  </si>
  <si>
    <t>TOTAL</t>
  </si>
  <si>
    <t>Détail ou Autres…</t>
  </si>
  <si>
    <t>Détail ou Autres …</t>
  </si>
  <si>
    <t>Chiffre d'affaires (HT)</t>
  </si>
  <si>
    <t xml:space="preserve">Subvention de fonctionnement </t>
  </si>
  <si>
    <t>Cotisations</t>
  </si>
  <si>
    <t>Total produits d'exploitation</t>
  </si>
  <si>
    <t>Achat de matières premières et marchandises (HT)</t>
  </si>
  <si>
    <t>Honoraires</t>
  </si>
  <si>
    <t>Autres charges externes</t>
  </si>
  <si>
    <t>Impôts</t>
  </si>
  <si>
    <t>Salaires nets</t>
  </si>
  <si>
    <t>Cotisations sociales salariales et patronales</t>
  </si>
  <si>
    <t>Dotation aux amortissements</t>
  </si>
  <si>
    <t>Total charges d'exploitations</t>
  </si>
  <si>
    <t>Résultat d'exploitation</t>
  </si>
  <si>
    <t>Résultat financier</t>
  </si>
  <si>
    <t>Résultat exceptionnel</t>
  </si>
  <si>
    <t>Résultat net</t>
  </si>
  <si>
    <t>Achat d'un Véhicule (HT)</t>
  </si>
  <si>
    <t>TVA</t>
  </si>
  <si>
    <t>Subvention d'Investissement</t>
  </si>
  <si>
    <t>Emprunt sur 5 ans</t>
  </si>
  <si>
    <t>Prêt Relais TVA ou Avance de Trésorerie</t>
  </si>
  <si>
    <t>Plan d'Investissement 2020</t>
  </si>
  <si>
    <t>Montant</t>
  </si>
  <si>
    <t>Budget Prévisionnel 2020</t>
  </si>
  <si>
    <t>TVA Déductible sur les Achats</t>
  </si>
  <si>
    <t>TVA Collectée sur les Ventes</t>
  </si>
  <si>
    <r>
      <t xml:space="preserve">NOM de la STRUCTURE : 
</t>
    </r>
    <r>
      <rPr>
        <sz val="10"/>
        <rFont val="Calibri"/>
        <family val="2"/>
        <scheme val="minor"/>
      </rPr>
      <t>Date de la mise à jour :</t>
    </r>
  </si>
  <si>
    <t>Encaissements d'Exploitation (Recettes) HT</t>
  </si>
  <si>
    <t>Encaissements Hors Exploitation HT</t>
  </si>
  <si>
    <t>Décaissements d'Exploitation (dépenses) HT</t>
  </si>
  <si>
    <t>Décaissements Hors Exploitation HT</t>
  </si>
  <si>
    <t>Les strutures/Entreprises non assujetties complétent tous les montants sans s'occuper des lignes TVA</t>
  </si>
  <si>
    <r>
      <t>Trésorerie (solde du Compte) début de mois</t>
    </r>
    <r>
      <rPr>
        <sz val="12"/>
        <rFont val="Calibri"/>
        <family val="2"/>
        <scheme val="minor"/>
      </rPr>
      <t xml:space="preserve">    </t>
    </r>
    <r>
      <rPr>
        <sz val="8"/>
        <color rgb="FFFF0000"/>
        <rFont val="Calibri"/>
        <family val="2"/>
        <scheme val="minor"/>
      </rPr>
      <t>compléter uniquement la case suivante :</t>
    </r>
  </si>
  <si>
    <r>
      <t xml:space="preserve">                                                    </t>
    </r>
    <r>
      <rPr>
        <sz val="8"/>
        <color rgb="FFFF0000"/>
        <rFont val="Calibri"/>
        <family val="2"/>
        <scheme val="minor"/>
      </rPr>
      <t>Ajouter la date sur la case suivante uniquement au format ../../..</t>
    </r>
  </si>
  <si>
    <r>
      <t xml:space="preserve">Solde Livret/Titres/Epargne début de mois       </t>
    </r>
    <r>
      <rPr>
        <sz val="8"/>
        <color rgb="FFFF0000"/>
        <rFont val="Calibri"/>
        <family val="2"/>
        <scheme val="minor"/>
      </rPr>
      <t>compléter uniquement la case suivante :</t>
    </r>
  </si>
  <si>
    <r>
      <t xml:space="preserve">Montant du Découvert Autorisé                          </t>
    </r>
    <r>
      <rPr>
        <sz val="8"/>
        <color rgb="FFFF0000"/>
        <rFont val="Calibri"/>
        <family val="2"/>
        <scheme val="minor"/>
      </rPr>
      <t>compléter uniquement la case suivante :</t>
    </r>
  </si>
  <si>
    <t>Nom et Signature du Représentant Légal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</si>
</sst>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;@"/>
    <numFmt numFmtId="165" formatCode="[$-40C]mmm\-yy;@"/>
    <numFmt numFmtId="166" formatCode="_-* #,##0\ &quot;€&quot;_-;\-* #,##0\ &quot;€&quot;_-;_-* &quot;-&quot;??\ &quot;€&quot;_-;_-@_-"/>
    <numFmt numFmtId="167" formatCode="#,##0\ &quot;€&quot;"/>
    <numFmt numFmtId="168" formatCode="_-* #,##0.00\ [$€-40C]_-;\-* #,##0.00\ [$€-40C]_-;_-* &quot;-&quot;??\ [$€-40C]_-;_-@_-"/>
  </numFmts>
  <fonts count="46">
    <font>
      <sz val="11"/>
      <color theme="1"/>
      <name val="Calibri"/>
      <family val="2"/>
      <scheme val="minor"/>
    </font>
    <font>
      <b/>
      <sz val="20"/>
      <color theme="0"/>
      <name val="Goth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A58D"/>
      <name val="Calibri"/>
      <family val="2"/>
      <scheme val="minor"/>
    </font>
    <font>
      <sz val="11"/>
      <color rgb="FF00A58D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Arial Narrow"/>
      <family val="2"/>
    </font>
    <font>
      <i/>
      <sz val="10"/>
      <name val="Calibri"/>
      <family val="2"/>
      <scheme val="minor"/>
    </font>
    <font>
      <sz val="9"/>
      <name val="Arial Narrow"/>
      <family val="2"/>
    </font>
    <font>
      <b/>
      <sz val="11"/>
      <color rgb="FFDAA920"/>
      <name val="Arial Narrow"/>
      <family val="2"/>
    </font>
    <font>
      <b/>
      <sz val="12"/>
      <color rgb="FFFF0000"/>
      <name val="Calibri"/>
      <family val="2"/>
      <scheme val="minor"/>
    </font>
    <font>
      <b/>
      <sz val="11"/>
      <color rgb="FF00A58D"/>
      <name val="Calibri"/>
      <family val="2"/>
      <scheme val="minor"/>
    </font>
    <font>
      <b/>
      <sz val="14"/>
      <color rgb="FF00A58D"/>
      <name val="Arial Narrow"/>
      <family val="2"/>
    </font>
    <font>
      <b/>
      <sz val="11"/>
      <color rgb="FF00A58D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Goth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DAA92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A58D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rgb="FFDAA92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A58D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00A5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AAE1"/>
        <bgColor indexed="64"/>
      </patternFill>
    </fill>
    <fill>
      <patternFill patternType="solid">
        <fgColor rgb="FFB9E4F5"/>
        <bgColor indexed="64"/>
      </patternFill>
    </fill>
    <fill>
      <patternFill patternType="solid">
        <fgColor rgb="FFDAA920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rgb="FF00A58D"/>
        <bgColor theme="0"/>
      </patternFill>
    </fill>
    <fill>
      <patternFill patternType="gray0625">
        <fgColor rgb="FF00A58D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gray125">
        <fgColor rgb="FF00A58D"/>
      </patternFill>
    </fill>
    <fill>
      <patternFill patternType="gray125">
        <fgColor rgb="FF00A58D"/>
        <bgColor theme="0"/>
      </patternFill>
    </fill>
  </fills>
  <borders count="145">
    <border>
      <left/>
      <right/>
      <top/>
      <bottom/>
      <diagonal/>
    </border>
    <border>
      <left/>
      <right/>
      <top style="thin">
        <color rgb="FF00A58D"/>
      </top>
      <bottom/>
      <diagonal/>
    </border>
    <border>
      <left style="thin">
        <color rgb="FF00A58D"/>
      </left>
      <right/>
      <top/>
      <bottom/>
      <diagonal/>
    </border>
    <border>
      <left/>
      <right/>
      <top/>
      <bottom style="thin">
        <color rgb="FF00A58D"/>
      </bottom>
      <diagonal/>
    </border>
    <border>
      <left/>
      <right style="thin">
        <color rgb="FF00A58D"/>
      </right>
      <top/>
      <bottom/>
      <diagonal/>
    </border>
    <border>
      <left/>
      <right/>
      <top/>
      <bottom style="medium">
        <color rgb="FF00A58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 style="thin">
        <color rgb="FF00A58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A58D"/>
      </left>
      <right style="thin">
        <color rgb="FF00A58D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A58D"/>
      </bottom>
      <diagonal/>
    </border>
    <border>
      <left style="medium">
        <color indexed="64"/>
      </left>
      <right/>
      <top style="thin">
        <color rgb="FF00A58D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A58D"/>
      </left>
      <right style="thin">
        <color rgb="FF00A58D"/>
      </right>
      <top style="thin">
        <color rgb="FF00A58D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rgb="FF00A58D"/>
      </right>
      <top/>
      <bottom style="thick">
        <color indexed="64"/>
      </bottom>
      <diagonal/>
    </border>
    <border>
      <left style="thin">
        <color rgb="FF00A58D"/>
      </left>
      <right style="thin">
        <color rgb="FF00A58D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rgb="FF00A58D"/>
      </right>
      <top style="thin">
        <color rgb="FF00A58D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rgb="FF00A58D"/>
      </left>
      <right/>
      <top style="thick">
        <color indexed="64"/>
      </top>
      <bottom style="medium">
        <color rgb="FF00A58D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27AAE1"/>
      </left>
      <right style="thick">
        <color rgb="FF27AAE1"/>
      </right>
      <top/>
      <bottom/>
      <diagonal/>
    </border>
    <border>
      <left style="thick">
        <color rgb="FF27AAE1"/>
      </left>
      <right/>
      <top/>
      <bottom/>
      <diagonal/>
    </border>
    <border>
      <left/>
      <right style="thin">
        <color indexed="64"/>
      </right>
      <top style="thick">
        <color rgb="FF27AAE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27AAE1"/>
      </top>
      <bottom style="thin">
        <color indexed="64"/>
      </bottom>
      <diagonal/>
    </border>
    <border>
      <left/>
      <right/>
      <top style="thick">
        <color rgb="FF27AAE1"/>
      </top>
      <bottom style="thick">
        <color rgb="FF27AAE1"/>
      </bottom>
      <diagonal/>
    </border>
    <border>
      <left/>
      <right style="thick">
        <color rgb="FF27AAE1"/>
      </right>
      <top style="thick">
        <color rgb="FF27AAE1"/>
      </top>
      <bottom style="thick">
        <color rgb="FF27AAE1"/>
      </bottom>
      <diagonal/>
    </border>
    <border>
      <left style="thin">
        <color indexed="64"/>
      </left>
      <right/>
      <top style="thick">
        <color rgb="FF27AAE1"/>
      </top>
      <bottom style="thin">
        <color indexed="64"/>
      </bottom>
      <diagonal/>
    </border>
    <border>
      <left/>
      <right/>
      <top style="thick">
        <color rgb="FF27AAE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B9E4F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B9E4F5"/>
      </bottom>
      <diagonal/>
    </border>
    <border>
      <left style="thin">
        <color indexed="64"/>
      </left>
      <right/>
      <top style="thin">
        <color indexed="64"/>
      </top>
      <bottom style="thick">
        <color rgb="FFB9E4F5"/>
      </bottom>
      <diagonal/>
    </border>
    <border>
      <left/>
      <right/>
      <top style="thin">
        <color indexed="64"/>
      </top>
      <bottom style="thick">
        <color rgb="FFB9E4F5"/>
      </bottom>
      <diagonal/>
    </border>
    <border>
      <left/>
      <right style="thin">
        <color indexed="64"/>
      </right>
      <top style="thin">
        <color indexed="64"/>
      </top>
      <bottom style="thick">
        <color rgb="FFB9E4F5"/>
      </bottom>
      <diagonal/>
    </border>
    <border>
      <left style="thin">
        <color indexed="64"/>
      </left>
      <right style="thin">
        <color indexed="64"/>
      </right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 style="thick">
        <color rgb="FFB9E4F5"/>
      </right>
      <top style="thick">
        <color rgb="FFB9E4F5"/>
      </top>
      <bottom style="thick">
        <color rgb="FFB9E4F5"/>
      </bottom>
      <diagonal/>
    </border>
    <border>
      <left/>
      <right/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/>
      <top/>
      <bottom/>
      <diagonal/>
    </border>
    <border>
      <left style="thick">
        <color rgb="FFB9E4F5"/>
      </left>
      <right/>
      <top style="thick">
        <color rgb="FFB9E4F5"/>
      </top>
      <bottom style="thick">
        <color rgb="FFB9E4F5"/>
      </bottom>
      <diagonal/>
    </border>
    <border>
      <left style="thin">
        <color indexed="64"/>
      </left>
      <right style="thick">
        <color rgb="FFB9E4F5"/>
      </right>
      <top style="thick">
        <color rgb="FFB9E4F5"/>
      </top>
      <bottom style="thick">
        <color rgb="FFB9E4F5"/>
      </bottom>
      <diagonal/>
    </border>
    <border>
      <left/>
      <right/>
      <top style="thick">
        <color rgb="FFB9E4F5"/>
      </top>
      <bottom/>
      <diagonal/>
    </border>
    <border>
      <left style="medium">
        <color indexed="64"/>
      </left>
      <right style="thin">
        <color indexed="64"/>
      </right>
      <top style="thick">
        <color rgb="FFB9E4F5"/>
      </top>
      <bottom style="thick">
        <color rgb="FFB9E4F5"/>
      </bottom>
      <diagonal/>
    </border>
    <border>
      <left style="thick">
        <color rgb="FFB9E4F5"/>
      </left>
      <right style="thick">
        <color rgb="FFB9E4F5"/>
      </right>
      <top/>
      <bottom/>
      <diagonal/>
    </border>
    <border>
      <left style="thick">
        <color rgb="FFB9E4F5"/>
      </left>
      <right style="thick">
        <color rgb="FFB9E4F5"/>
      </right>
      <top/>
      <bottom style="thick">
        <color rgb="FFB9E4F5"/>
      </bottom>
      <diagonal/>
    </border>
    <border>
      <left style="thick">
        <color rgb="FF27AAE1"/>
      </left>
      <right/>
      <top/>
      <bottom style="thick">
        <color rgb="FF27AAE1"/>
      </bottom>
      <diagonal/>
    </border>
    <border>
      <left style="thick">
        <color rgb="FF27AAE1"/>
      </left>
      <right style="thick">
        <color rgb="FF27AAE1"/>
      </right>
      <top style="thick">
        <color indexed="64"/>
      </top>
      <bottom style="thick">
        <color rgb="FF27AAE1"/>
      </bottom>
      <diagonal/>
    </border>
    <border>
      <left style="thick">
        <color rgb="FFB9E4F5"/>
      </left>
      <right style="thick">
        <color rgb="FFB9E4F5"/>
      </right>
      <top style="thick">
        <color indexed="64"/>
      </top>
      <bottom style="thick">
        <color rgb="FFB9E4F5"/>
      </bottom>
      <diagonal/>
    </border>
    <border>
      <left style="medium">
        <color rgb="FF00A58D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rgb="FF00A58D"/>
      </bottom>
      <diagonal/>
    </border>
    <border>
      <left/>
      <right/>
      <top style="thin">
        <color rgb="FF00A58D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rgb="FF00A58D"/>
      </left>
      <right/>
      <top style="thick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B9E4F5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rgb="FF27AAE1"/>
      </bottom>
      <diagonal/>
    </border>
    <border>
      <left/>
      <right/>
      <top style="thick">
        <color indexed="64"/>
      </top>
      <bottom style="thick">
        <color rgb="FF27AAE1"/>
      </bottom>
      <diagonal/>
    </border>
    <border>
      <left/>
      <right style="thick">
        <color rgb="FF27AAE1"/>
      </right>
      <top style="thick">
        <color indexed="64"/>
      </top>
      <bottom style="thick">
        <color rgb="FF27AAE1"/>
      </bottom>
      <diagonal/>
    </border>
    <border>
      <left style="thin">
        <color indexed="64"/>
      </left>
      <right/>
      <top style="thick">
        <color rgb="FF27AAE1"/>
      </top>
      <bottom style="thick">
        <color rgb="FF27AAE1"/>
      </bottom>
      <diagonal/>
    </border>
    <border>
      <left style="medium">
        <color rgb="FF00A58D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A58D"/>
      </bottom>
      <diagonal/>
    </border>
    <border>
      <left/>
      <right/>
      <top style="thick">
        <color rgb="FF00A58D"/>
      </top>
      <bottom/>
      <diagonal/>
    </border>
    <border>
      <left style="thick">
        <color rgb="FF27AAE1"/>
      </left>
      <right style="thick">
        <color rgb="FF27AAE1"/>
      </right>
      <top style="thick">
        <color rgb="FF27AAE1"/>
      </top>
      <bottom style="thick">
        <color rgb="FF00A58D"/>
      </bottom>
      <diagonal/>
    </border>
    <border>
      <left style="thick">
        <color rgb="FF00A58D"/>
      </left>
      <right/>
      <top/>
      <bottom/>
      <diagonal/>
    </border>
    <border>
      <left style="thick">
        <color rgb="FF00A58D"/>
      </left>
      <right style="thick">
        <color rgb="FF00A58D"/>
      </right>
      <top style="thick">
        <color rgb="FF00A58D"/>
      </top>
      <bottom style="thick">
        <color rgb="FF00A58D"/>
      </bottom>
      <diagonal/>
    </border>
    <border>
      <left style="thick">
        <color rgb="FF27AAE1"/>
      </left>
      <right style="thick">
        <color rgb="FF27AAE1"/>
      </right>
      <top style="thick">
        <color rgb="FF27AAE1"/>
      </top>
      <bottom/>
      <diagonal/>
    </border>
    <border>
      <left style="thick">
        <color indexed="64"/>
      </left>
      <right/>
      <top style="thick">
        <color rgb="FF00A58D"/>
      </top>
      <bottom style="thick">
        <color rgb="FF00A58D"/>
      </bottom>
      <diagonal/>
    </border>
    <border>
      <left/>
      <right/>
      <top style="thick">
        <color rgb="FF00A58D"/>
      </top>
      <bottom style="thick">
        <color rgb="FF00A58D"/>
      </bottom>
      <diagonal/>
    </border>
    <border>
      <left/>
      <right style="thick">
        <color rgb="FF00A58D"/>
      </right>
      <top style="thick">
        <color rgb="FF00A58D"/>
      </top>
      <bottom style="thick">
        <color rgb="FF00A58D"/>
      </bottom>
      <diagonal/>
    </border>
    <border>
      <left style="thick">
        <color rgb="FF00A58D"/>
      </left>
      <right/>
      <top style="thick">
        <color rgb="FF00A58D"/>
      </top>
      <bottom style="thick">
        <color rgb="FF00A58D"/>
      </bottom>
      <diagonal/>
    </border>
    <border>
      <left style="thick">
        <color rgb="FF00A58D"/>
      </left>
      <right style="thick">
        <color rgb="FF00A58D"/>
      </right>
      <top style="thick">
        <color rgb="FF00A58D"/>
      </top>
      <bottom/>
      <diagonal/>
    </border>
    <border>
      <left style="thick">
        <color rgb="FF00A58D"/>
      </left>
      <right/>
      <top style="thick">
        <color rgb="FF00A58D"/>
      </top>
      <bottom/>
      <diagonal/>
    </border>
    <border>
      <left style="thin">
        <color rgb="FF00A58D"/>
      </left>
      <right/>
      <top/>
      <bottom style="thick">
        <color indexed="64"/>
      </bottom>
      <diagonal/>
    </border>
    <border>
      <left style="medium">
        <color rgb="FF00A58D"/>
      </left>
      <right/>
      <top/>
      <bottom/>
      <diagonal/>
    </border>
    <border>
      <left style="medium">
        <color theme="0"/>
      </left>
      <right/>
      <top style="thick">
        <color indexed="64"/>
      </top>
      <bottom style="medium">
        <color rgb="FF00A58D"/>
      </bottom>
      <diagonal/>
    </border>
    <border>
      <left style="medium">
        <color rgb="FF00A58D"/>
      </left>
      <right style="medium">
        <color rgb="FF00A58D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rgb="FF00A58D"/>
      </right>
      <top style="thin">
        <color rgb="FF00A58D"/>
      </top>
      <bottom style="thin">
        <color rgb="FF00A58D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n">
        <color rgb="FFDAA920"/>
      </left>
      <right/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ck">
        <color rgb="FFFF0000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DAA920"/>
      </left>
      <right style="thin">
        <color rgb="FFDAA920"/>
      </right>
      <top style="thick">
        <color indexed="64"/>
      </top>
      <bottom style="thin">
        <color indexed="64"/>
      </bottom>
      <diagonal/>
    </border>
    <border>
      <left/>
      <right style="thin">
        <color rgb="FFDAA920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DAA920"/>
      </right>
      <top style="thick">
        <color indexed="64"/>
      </top>
      <bottom style="thin">
        <color indexed="64"/>
      </bottom>
      <diagonal/>
    </border>
    <border>
      <left style="thin">
        <color rgb="FFDAA92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DAA920"/>
      </left>
      <right style="thin">
        <color rgb="FFDAA92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DAA92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indexed="64"/>
      </top>
      <bottom/>
      <diagonal/>
    </border>
    <border>
      <left/>
      <right style="thin">
        <color rgb="FFDAA920"/>
      </right>
      <top style="thin">
        <color indexed="64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n">
        <color rgb="FFDAA920"/>
      </right>
      <top style="thick">
        <color indexed="64"/>
      </top>
      <bottom style="thick">
        <color indexed="64"/>
      </bottom>
      <diagonal/>
    </border>
    <border>
      <left style="thin">
        <color rgb="FFDAA92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A58D"/>
      </left>
      <right/>
      <top style="thick">
        <color rgb="FF00A58D"/>
      </top>
      <bottom style="thick">
        <color rgb="FF27AAE1"/>
      </bottom>
      <diagonal/>
    </border>
    <border>
      <left/>
      <right/>
      <top style="thick">
        <color rgb="FF00A58D"/>
      </top>
      <bottom style="thick">
        <color rgb="FF27AAE1"/>
      </bottom>
      <diagonal/>
    </border>
    <border>
      <left/>
      <right/>
      <top style="thin">
        <color indexed="64"/>
      </top>
      <bottom style="thick">
        <color rgb="FF00A58D"/>
      </bottom>
      <diagonal/>
    </border>
    <border>
      <left style="thin">
        <color rgb="FFB9E4F5"/>
      </left>
      <right/>
      <top/>
      <bottom/>
      <diagonal/>
    </border>
    <border>
      <left style="thick">
        <color rgb="FFB9E4F5"/>
      </left>
      <right style="thin">
        <color rgb="FFB9E4F5"/>
      </right>
      <top style="thick">
        <color indexed="64"/>
      </top>
      <bottom style="thick">
        <color rgb="FFB9E4F5"/>
      </bottom>
      <diagonal/>
    </border>
    <border>
      <left style="thin">
        <color rgb="FF27AAE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A58D"/>
      </right>
      <top/>
      <bottom/>
      <diagonal/>
    </border>
    <border>
      <left style="medium">
        <color rgb="FF00A58D"/>
      </left>
      <right/>
      <top style="medium">
        <color rgb="FF00A58D"/>
      </top>
      <bottom style="medium">
        <color rgb="FF00A58D"/>
      </bottom>
      <diagonal/>
    </border>
    <border>
      <left/>
      <right/>
      <top style="medium">
        <color rgb="FF00A58D"/>
      </top>
      <bottom style="medium">
        <color rgb="FF00A58D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00A58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A58D"/>
      </bottom>
      <diagonal/>
    </border>
    <border>
      <left style="thick">
        <color rgb="FFB9E4F5"/>
      </left>
      <right/>
      <top/>
      <bottom style="thick">
        <color rgb="FFB9E4F5"/>
      </bottom>
      <diagonal/>
    </border>
    <border>
      <left style="medium">
        <color indexed="64"/>
      </left>
      <right style="medium">
        <color indexed="64"/>
      </right>
      <top/>
      <bottom style="thick">
        <color rgb="FFB9E4F5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4" fontId="4" fillId="0" borderId="7" xfId="1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4" fillId="0" borderId="7" xfId="1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165" fontId="22" fillId="2" borderId="19" xfId="0" applyNumberFormat="1" applyFont="1" applyFill="1" applyBorder="1" applyAlignment="1">
      <alignment horizontal="right" vertical="center"/>
    </xf>
    <xf numFmtId="165" fontId="22" fillId="2" borderId="0" xfId="0" applyNumberFormat="1" applyFont="1" applyFill="1" applyBorder="1" applyAlignment="1">
      <alignment horizontal="right" vertical="center"/>
    </xf>
    <xf numFmtId="165" fontId="22" fillId="2" borderId="27" xfId="0" applyNumberFormat="1" applyFont="1" applyFill="1" applyBorder="1" applyAlignment="1">
      <alignment horizontal="right" vertical="center"/>
    </xf>
    <xf numFmtId="165" fontId="22" fillId="2" borderId="36" xfId="0" applyNumberFormat="1" applyFont="1" applyFill="1" applyBorder="1" applyAlignment="1">
      <alignment horizontal="center" vertical="center"/>
    </xf>
    <xf numFmtId="165" fontId="22" fillId="2" borderId="13" xfId="0" applyNumberFormat="1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165" fontId="22" fillId="2" borderId="39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2" fontId="4" fillId="0" borderId="10" xfId="1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4" fillId="0" borderId="12" xfId="1" applyNumberFormat="1" applyFont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47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8" xfId="0" applyNumberFormat="1" applyFont="1" applyBorder="1" applyAlignment="1">
      <alignment horizontal="right" vertical="center" indent="1"/>
    </xf>
    <xf numFmtId="2" fontId="4" fillId="0" borderId="15" xfId="1" applyNumberFormat="1" applyFont="1" applyBorder="1" applyAlignment="1">
      <alignment horizontal="right" vertical="center" indent="1"/>
    </xf>
    <xf numFmtId="2" fontId="4" fillId="0" borderId="52" xfId="1" applyNumberFormat="1" applyFont="1" applyBorder="1" applyAlignment="1">
      <alignment horizontal="right" vertical="center" indent="1"/>
    </xf>
    <xf numFmtId="2" fontId="4" fillId="0" borderId="53" xfId="1" applyNumberFormat="1" applyFont="1" applyBorder="1" applyAlignment="1">
      <alignment horizontal="right" vertical="center" indent="1"/>
    </xf>
    <xf numFmtId="164" fontId="0" fillId="0" borderId="63" xfId="0" applyNumberFormat="1" applyBorder="1" applyAlignment="1">
      <alignment vertical="center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37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vertical="center"/>
    </xf>
    <xf numFmtId="166" fontId="5" fillId="3" borderId="0" xfId="1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center"/>
    </xf>
    <xf numFmtId="166" fontId="5" fillId="3" borderId="71" xfId="1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3" borderId="72" xfId="0" applyFont="1" applyFill="1" applyBorder="1" applyAlignment="1">
      <alignment horizontal="left" vertical="center" indent="1"/>
    </xf>
    <xf numFmtId="166" fontId="25" fillId="3" borderId="74" xfId="1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5" fontId="28" fillId="3" borderId="73" xfId="0" applyNumberFormat="1" applyFont="1" applyFill="1" applyBorder="1" applyAlignment="1">
      <alignment horizontal="right" vertical="center"/>
    </xf>
    <xf numFmtId="167" fontId="2" fillId="3" borderId="78" xfId="1" applyNumberFormat="1" applyFont="1" applyFill="1" applyBorder="1" applyAlignment="1">
      <alignment horizontal="right" vertical="center" indent="1"/>
    </xf>
    <xf numFmtId="0" fontId="0" fillId="0" borderId="87" xfId="0" applyBorder="1" applyAlignment="1">
      <alignment vertical="center"/>
    </xf>
    <xf numFmtId="4" fontId="0" fillId="0" borderId="89" xfId="0" applyNumberFormat="1" applyBorder="1" applyAlignment="1">
      <alignment vertical="center"/>
    </xf>
    <xf numFmtId="165" fontId="22" fillId="2" borderId="98" xfId="0" applyNumberFormat="1" applyFont="1" applyFill="1" applyBorder="1" applyAlignment="1">
      <alignment horizontal="center" vertical="center"/>
    </xf>
    <xf numFmtId="4" fontId="4" fillId="0" borderId="8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23" xfId="0" applyNumberFormat="1" applyBorder="1" applyAlignment="1">
      <alignment vertical="center"/>
    </xf>
    <xf numFmtId="0" fontId="11" fillId="2" borderId="85" xfId="0" applyFont="1" applyFill="1" applyBorder="1" applyAlignment="1">
      <alignment horizontal="right" vertical="center"/>
    </xf>
    <xf numFmtId="4" fontId="0" fillId="0" borderId="99" xfId="0" applyNumberFormat="1" applyBorder="1" applyAlignment="1">
      <alignment vertical="center"/>
    </xf>
    <xf numFmtId="4" fontId="4" fillId="0" borderId="79" xfId="0" applyNumberFormat="1" applyFont="1" applyBorder="1" applyAlignment="1">
      <alignment horizontal="right" vertical="center" indent="1"/>
    </xf>
    <xf numFmtId="0" fontId="16" fillId="7" borderId="8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3" fontId="2" fillId="3" borderId="73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3" borderId="10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7" fontId="2" fillId="3" borderId="73" xfId="1" applyNumberFormat="1" applyFont="1" applyFill="1" applyBorder="1" applyAlignment="1">
      <alignment horizontal="right" vertical="center" indent="1"/>
    </xf>
    <xf numFmtId="168" fontId="5" fillId="3" borderId="71" xfId="1" applyNumberFormat="1" applyFont="1" applyFill="1" applyBorder="1" applyAlignment="1">
      <alignment horizontal="center" vertical="center"/>
    </xf>
    <xf numFmtId="167" fontId="33" fillId="3" borderId="0" xfId="0" applyNumberFormat="1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/>
    </xf>
    <xf numFmtId="166" fontId="5" fillId="3" borderId="33" xfId="1" applyNumberFormat="1" applyFont="1" applyFill="1" applyBorder="1" applyAlignment="1">
      <alignment horizontal="center" vertical="center"/>
    </xf>
    <xf numFmtId="167" fontId="3" fillId="6" borderId="33" xfId="1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167" fontId="3" fillId="6" borderId="25" xfId="1" applyNumberFormat="1" applyFont="1" applyFill="1" applyBorder="1" applyAlignment="1">
      <alignment horizontal="right" vertical="center" indent="1"/>
    </xf>
    <xf numFmtId="167" fontId="3" fillId="6" borderId="108" xfId="1" applyNumberFormat="1" applyFont="1" applyFill="1" applyBorder="1" applyAlignment="1">
      <alignment horizontal="right" vertical="center" indent="1"/>
    </xf>
    <xf numFmtId="167" fontId="3" fillId="6" borderId="109" xfId="1" applyNumberFormat="1" applyFont="1" applyFill="1" applyBorder="1" applyAlignment="1">
      <alignment horizontal="right" vertical="center" indent="1"/>
    </xf>
    <xf numFmtId="167" fontId="3" fillId="6" borderId="110" xfId="1" applyNumberFormat="1" applyFont="1" applyFill="1" applyBorder="1" applyAlignment="1">
      <alignment horizontal="right" vertical="center" indent="1"/>
    </xf>
    <xf numFmtId="167" fontId="3" fillId="6" borderId="6" xfId="1" applyNumberFormat="1" applyFont="1" applyFill="1" applyBorder="1" applyAlignment="1">
      <alignment horizontal="right" vertical="center" indent="1"/>
    </xf>
    <xf numFmtId="167" fontId="3" fillId="6" borderId="111" xfId="1" applyNumberFormat="1" applyFont="1" applyFill="1" applyBorder="1" applyAlignment="1">
      <alignment horizontal="right" vertical="center" indent="1"/>
    </xf>
    <xf numFmtId="167" fontId="3" fillId="6" borderId="115" xfId="1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167" fontId="2" fillId="2" borderId="90" xfId="1" applyNumberFormat="1" applyFont="1" applyFill="1" applyBorder="1" applyAlignment="1">
      <alignment horizontal="right" vertical="center" indent="1"/>
    </xf>
    <xf numFmtId="167" fontId="2" fillId="2" borderId="89" xfId="1" applyNumberFormat="1" applyFont="1" applyFill="1" applyBorder="1" applyAlignment="1">
      <alignment horizontal="right" vertical="center" indent="1"/>
    </xf>
    <xf numFmtId="167" fontId="2" fillId="2" borderId="95" xfId="1" applyNumberFormat="1" applyFont="1" applyFill="1" applyBorder="1" applyAlignment="1">
      <alignment horizontal="right" vertical="center" indent="1"/>
    </xf>
    <xf numFmtId="167" fontId="2" fillId="2" borderId="96" xfId="1" applyNumberFormat="1" applyFont="1" applyFill="1" applyBorder="1" applyAlignment="1">
      <alignment horizontal="right" vertical="center" indent="1"/>
    </xf>
    <xf numFmtId="167" fontId="2" fillId="2" borderId="97" xfId="1" applyNumberFormat="1" applyFont="1" applyFill="1" applyBorder="1" applyAlignment="1">
      <alignment horizontal="right" vertical="center" indent="1"/>
    </xf>
    <xf numFmtId="167" fontId="2" fillId="2" borderId="93" xfId="1" applyNumberFormat="1" applyFont="1" applyFill="1" applyBorder="1" applyAlignment="1">
      <alignment horizontal="right" vertical="center" indent="1"/>
    </xf>
    <xf numFmtId="167" fontId="2" fillId="4" borderId="91" xfId="1" applyNumberFormat="1" applyFont="1" applyFill="1" applyBorder="1" applyAlignment="1">
      <alignment horizontal="right" vertical="center" indent="1"/>
    </xf>
    <xf numFmtId="167" fontId="2" fillId="4" borderId="88" xfId="1" applyNumberFormat="1" applyFont="1" applyFill="1" applyBorder="1" applyAlignment="1">
      <alignment horizontal="right" vertical="center" indent="1"/>
    </xf>
    <xf numFmtId="167" fontId="2" fillId="4" borderId="0" xfId="1" applyNumberFormat="1" applyFont="1" applyFill="1" applyBorder="1" applyAlignment="1">
      <alignment horizontal="right" vertical="center" indent="1"/>
    </xf>
    <xf numFmtId="167" fontId="2" fillId="4" borderId="45" xfId="1" applyNumberFormat="1" applyFont="1" applyFill="1" applyBorder="1" applyAlignment="1">
      <alignment horizontal="right" vertical="center" indent="1"/>
    </xf>
    <xf numFmtId="167" fontId="2" fillId="4" borderId="44" xfId="1" applyNumberFormat="1" applyFont="1" applyFill="1" applyBorder="1" applyAlignment="1">
      <alignment horizontal="right" vertical="center" indent="1"/>
    </xf>
    <xf numFmtId="167" fontId="2" fillId="5" borderId="0" xfId="1" applyNumberFormat="1" applyFont="1" applyFill="1" applyBorder="1" applyAlignment="1">
      <alignment horizontal="right" vertical="center" indent="1"/>
    </xf>
    <xf numFmtId="167" fontId="2" fillId="5" borderId="58" xfId="1" applyNumberFormat="1" applyFont="1" applyFill="1" applyBorder="1" applyAlignment="1">
      <alignment horizontal="right" vertical="center" indent="1"/>
    </xf>
    <xf numFmtId="167" fontId="2" fillId="5" borderId="65" xfId="1" applyNumberFormat="1" applyFont="1" applyFill="1" applyBorder="1" applyAlignment="1">
      <alignment horizontal="right" vertical="center" indent="1"/>
    </xf>
    <xf numFmtId="167" fontId="2" fillId="5" borderId="66" xfId="1" applyNumberFormat="1" applyFont="1" applyFill="1" applyBorder="1" applyAlignment="1">
      <alignment horizontal="right" vertical="center" indent="1"/>
    </xf>
    <xf numFmtId="167" fontId="2" fillId="5" borderId="69" xfId="1" applyNumberFormat="1" applyFont="1" applyFill="1" applyBorder="1" applyAlignment="1">
      <alignment horizontal="right" vertical="center" indent="1"/>
    </xf>
    <xf numFmtId="167" fontId="30" fillId="2" borderId="31" xfId="0" applyNumberFormat="1" applyFont="1" applyFill="1" applyBorder="1" applyAlignment="1">
      <alignment horizontal="right" vertical="center" indent="1"/>
    </xf>
    <xf numFmtId="167" fontId="30" fillId="2" borderId="101" xfId="0" applyNumberFormat="1" applyFont="1" applyFill="1" applyBorder="1" applyAlignment="1">
      <alignment horizontal="right" vertical="center" indent="1"/>
    </xf>
    <xf numFmtId="2" fontId="24" fillId="3" borderId="75" xfId="1" applyNumberFormat="1" applyFont="1" applyFill="1" applyBorder="1" applyAlignment="1">
      <alignment horizontal="right" vertical="center" indent="1"/>
    </xf>
    <xf numFmtId="2" fontId="24" fillId="0" borderId="7" xfId="1" applyNumberFormat="1" applyFont="1" applyFill="1" applyBorder="1" applyAlignment="1">
      <alignment horizontal="right" vertical="center" indent="1"/>
    </xf>
    <xf numFmtId="2" fontId="24" fillId="3" borderId="37" xfId="1" applyNumberFormat="1" applyFont="1" applyFill="1" applyBorder="1" applyAlignment="1">
      <alignment horizontal="right" vertical="center" indent="1"/>
    </xf>
    <xf numFmtId="2" fontId="24" fillId="0" borderId="32" xfId="1" applyNumberFormat="1" applyFont="1" applyFill="1" applyBorder="1" applyAlignment="1">
      <alignment horizontal="right" vertical="center" indent="1"/>
    </xf>
    <xf numFmtId="2" fontId="24" fillId="0" borderId="12" xfId="1" applyNumberFormat="1" applyFont="1" applyFill="1" applyBorder="1" applyAlignment="1">
      <alignment horizontal="right" vertical="center" indent="1"/>
    </xf>
    <xf numFmtId="0" fontId="8" fillId="0" borderId="31" xfId="0" applyFont="1" applyFill="1" applyBorder="1" applyAlignment="1">
      <alignment horizontal="left" vertical="center"/>
    </xf>
    <xf numFmtId="167" fontId="2" fillId="0" borderId="104" xfId="1" applyNumberFormat="1" applyFont="1" applyFill="1" applyBorder="1" applyAlignment="1">
      <alignment horizontal="right" vertical="center" indent="1"/>
    </xf>
    <xf numFmtId="167" fontId="3" fillId="0" borderId="33" xfId="1" applyNumberFormat="1" applyFont="1" applyFill="1" applyBorder="1" applyAlignment="1">
      <alignment horizontal="right" vertical="center" indent="1"/>
    </xf>
    <xf numFmtId="167" fontId="3" fillId="0" borderId="31" xfId="1" applyNumberFormat="1" applyFont="1" applyFill="1" applyBorder="1" applyAlignment="1">
      <alignment horizontal="right" vertical="center" indent="1"/>
    </xf>
    <xf numFmtId="167" fontId="5" fillId="6" borderId="118" xfId="1" applyNumberFormat="1" applyFont="1" applyFill="1" applyBorder="1" applyAlignment="1">
      <alignment horizontal="right" vertical="center" indent="1"/>
    </xf>
    <xf numFmtId="167" fontId="5" fillId="6" borderId="33" xfId="1" applyNumberFormat="1" applyFont="1" applyFill="1" applyBorder="1" applyAlignment="1">
      <alignment horizontal="right" vertical="center" indent="1"/>
    </xf>
    <xf numFmtId="167" fontId="5" fillId="6" borderId="105" xfId="1" applyNumberFormat="1" applyFont="1" applyFill="1" applyBorder="1" applyAlignment="1">
      <alignment horizontal="right" vertical="center" indent="1"/>
    </xf>
    <xf numFmtId="167" fontId="5" fillId="6" borderId="107" xfId="1" applyNumberFormat="1" applyFont="1" applyFill="1" applyBorder="1" applyAlignment="1">
      <alignment horizontal="right" vertical="center" indent="1"/>
    </xf>
    <xf numFmtId="167" fontId="5" fillId="6" borderId="119" xfId="1" applyNumberFormat="1" applyFont="1" applyFill="1" applyBorder="1" applyAlignment="1">
      <alignment horizontal="right" vertical="center" indent="1"/>
    </xf>
    <xf numFmtId="167" fontId="2" fillId="5" borderId="59" xfId="1" applyNumberFormat="1" applyFont="1" applyFill="1" applyBorder="1" applyAlignment="1">
      <alignment horizontal="right" vertical="center" indent="1"/>
    </xf>
    <xf numFmtId="167" fontId="2" fillId="5" borderId="60" xfId="1" applyNumberFormat="1" applyFont="1" applyFill="1" applyBorder="1" applyAlignment="1">
      <alignment horizontal="right" vertical="center" indent="1"/>
    </xf>
    <xf numFmtId="167" fontId="2" fillId="5" borderId="61" xfId="1" applyNumberFormat="1" applyFont="1" applyFill="1" applyBorder="1" applyAlignment="1">
      <alignment horizontal="right" vertical="center" indent="1"/>
    </xf>
    <xf numFmtId="167" fontId="2" fillId="5" borderId="63" xfId="1" applyNumberFormat="1" applyFont="1" applyFill="1" applyBorder="1" applyAlignment="1">
      <alignment horizontal="right" vertical="center" indent="1"/>
    </xf>
    <xf numFmtId="167" fontId="2" fillId="4" borderId="67" xfId="1" applyNumberFormat="1" applyFont="1" applyFill="1" applyBorder="1" applyAlignment="1">
      <alignment horizontal="right" vertical="center" indent="1"/>
    </xf>
    <xf numFmtId="167" fontId="2" fillId="4" borderId="68" xfId="1" applyNumberFormat="1" applyFont="1" applyFill="1" applyBorder="1" applyAlignment="1">
      <alignment horizontal="right" vertical="center" indent="1"/>
    </xf>
    <xf numFmtId="167" fontId="2" fillId="4" borderId="49" xfId="1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/>
    <xf numFmtId="165" fontId="0" fillId="0" borderId="0" xfId="0" applyNumberFormat="1"/>
    <xf numFmtId="165" fontId="36" fillId="2" borderId="7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right" vertical="center"/>
    </xf>
    <xf numFmtId="167" fontId="6" fillId="3" borderId="7" xfId="1" applyNumberFormat="1" applyFont="1" applyFill="1" applyBorder="1" applyAlignment="1">
      <alignment horizontal="center"/>
    </xf>
    <xf numFmtId="167" fontId="34" fillId="3" borderId="7" xfId="1" applyNumberFormat="1" applyFont="1" applyFill="1" applyBorder="1" applyAlignment="1">
      <alignment horizontal="center" vertical="center"/>
    </xf>
    <xf numFmtId="167" fontId="38" fillId="3" borderId="7" xfId="1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right" vertical="center"/>
    </xf>
    <xf numFmtId="0" fontId="39" fillId="0" borderId="7" xfId="0" applyFont="1" applyFill="1" applyBorder="1" applyAlignment="1">
      <alignment horizontal="right" vertical="center"/>
    </xf>
    <xf numFmtId="0" fontId="40" fillId="0" borderId="7" xfId="0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43" xfId="0" applyNumberFormat="1" applyFont="1" applyBorder="1" applyAlignment="1">
      <alignment horizontal="right" vertical="center" indent="1"/>
    </xf>
    <xf numFmtId="4" fontId="4" fillId="0" borderId="12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7" fontId="2" fillId="5" borderId="125" xfId="1" applyNumberFormat="1" applyFont="1" applyFill="1" applyBorder="1" applyAlignment="1">
      <alignment horizontal="right" vertical="center" indent="1"/>
    </xf>
    <xf numFmtId="4" fontId="0" fillId="0" borderId="126" xfId="0" applyNumberFormat="1" applyBorder="1" applyAlignment="1">
      <alignment vertical="center"/>
    </xf>
    <xf numFmtId="4" fontId="0" fillId="0" borderId="127" xfId="0" applyNumberFormat="1" applyBorder="1" applyAlignment="1">
      <alignment vertical="center"/>
    </xf>
    <xf numFmtId="0" fontId="30" fillId="2" borderId="128" xfId="0" applyFont="1" applyFill="1" applyBorder="1" applyAlignment="1">
      <alignment horizontal="center" vertical="center"/>
    </xf>
    <xf numFmtId="167" fontId="4" fillId="5" borderId="129" xfId="0" applyNumberFormat="1" applyFont="1" applyFill="1" applyBorder="1" applyAlignment="1">
      <alignment vertical="center"/>
    </xf>
    <xf numFmtId="3" fontId="4" fillId="0" borderId="129" xfId="0" applyNumberFormat="1" applyFont="1" applyFill="1" applyBorder="1" applyAlignment="1">
      <alignment vertical="center"/>
    </xf>
    <xf numFmtId="167" fontId="4" fillId="5" borderId="129" xfId="1" applyNumberFormat="1" applyFont="1" applyFill="1" applyBorder="1" applyAlignment="1">
      <alignment vertical="center"/>
    </xf>
    <xf numFmtId="0" fontId="0" fillId="0" borderId="129" xfId="0" applyBorder="1" applyAlignment="1">
      <alignment vertical="center"/>
    </xf>
    <xf numFmtId="167" fontId="0" fillId="4" borderId="129" xfId="0" applyNumberFormat="1" applyFill="1" applyBorder="1" applyAlignment="1">
      <alignment vertical="center"/>
    </xf>
    <xf numFmtId="3" fontId="4" fillId="0" borderId="129" xfId="0" applyNumberFormat="1" applyFont="1" applyBorder="1" applyAlignment="1">
      <alignment vertical="center"/>
    </xf>
    <xf numFmtId="167" fontId="10" fillId="9" borderId="129" xfId="0" applyNumberFormat="1" applyFont="1" applyFill="1" applyBorder="1" applyAlignment="1">
      <alignment vertical="center"/>
    </xf>
    <xf numFmtId="3" fontId="0" fillId="0" borderId="129" xfId="0" applyNumberFormat="1" applyBorder="1" applyAlignment="1">
      <alignment vertical="center"/>
    </xf>
    <xf numFmtId="167" fontId="0" fillId="2" borderId="130" xfId="0" applyNumberFormat="1" applyFill="1" applyBorder="1" applyAlignment="1">
      <alignment vertical="center"/>
    </xf>
    <xf numFmtId="167" fontId="41" fillId="6" borderId="106" xfId="1" applyNumberFormat="1" applyFont="1" applyFill="1" applyBorder="1" applyAlignment="1">
      <alignment horizontal="right" vertical="center" indent="1"/>
    </xf>
    <xf numFmtId="167" fontId="41" fillId="6" borderId="105" xfId="1" applyNumberFormat="1" applyFont="1" applyFill="1" applyBorder="1" applyAlignment="1">
      <alignment horizontal="right" vertical="center" indent="1"/>
    </xf>
    <xf numFmtId="167" fontId="41" fillId="6" borderId="107" xfId="1" applyNumberFormat="1" applyFont="1" applyFill="1" applyBorder="1" applyAlignment="1">
      <alignment horizontal="right" vertical="center" indent="1"/>
    </xf>
    <xf numFmtId="167" fontId="41" fillId="6" borderId="33" xfId="1" applyNumberFormat="1" applyFont="1" applyFill="1" applyBorder="1" applyAlignment="1">
      <alignment horizontal="right" vertical="center" indent="1"/>
    </xf>
    <xf numFmtId="167" fontId="41" fillId="6" borderId="117" xfId="1" applyNumberFormat="1" applyFont="1" applyFill="1" applyBorder="1" applyAlignment="1">
      <alignment horizontal="right" vertical="center" indent="1"/>
    </xf>
    <xf numFmtId="167" fontId="41" fillId="6" borderId="113" xfId="1" applyNumberFormat="1" applyFont="1" applyFill="1" applyBorder="1" applyAlignment="1">
      <alignment horizontal="right" vertical="center" indent="1"/>
    </xf>
    <xf numFmtId="167" fontId="41" fillId="6" borderId="116" xfId="1" applyNumberFormat="1" applyFont="1" applyFill="1" applyBorder="1" applyAlignment="1">
      <alignment horizontal="right" vertical="center" indent="1"/>
    </xf>
    <xf numFmtId="167" fontId="41" fillId="6" borderId="42" xfId="1" applyNumberFormat="1" applyFont="1" applyFill="1" applyBorder="1" applyAlignment="1">
      <alignment horizontal="right" vertical="center" indent="1"/>
    </xf>
    <xf numFmtId="167" fontId="41" fillId="6" borderId="14" xfId="1" applyNumberFormat="1" applyFont="1" applyFill="1" applyBorder="1" applyAlignment="1">
      <alignment horizontal="right" vertical="center" indent="1"/>
    </xf>
    <xf numFmtId="167" fontId="41" fillId="6" borderId="112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42" fillId="0" borderId="130" xfId="0" applyFont="1" applyBorder="1" applyAlignment="1">
      <alignment vertical="center"/>
    </xf>
    <xf numFmtId="0" fontId="42" fillId="0" borderId="133" xfId="0" applyFont="1" applyBorder="1" applyAlignment="1">
      <alignment vertical="center"/>
    </xf>
    <xf numFmtId="0" fontId="42" fillId="0" borderId="133" xfId="0" applyFont="1" applyBorder="1" applyAlignment="1">
      <alignment horizontal="right" vertical="center"/>
    </xf>
    <xf numFmtId="0" fontId="16" fillId="0" borderId="130" xfId="0" applyFont="1" applyBorder="1" applyAlignment="1">
      <alignment vertical="center"/>
    </xf>
    <xf numFmtId="0" fontId="16" fillId="0" borderId="133" xfId="0" applyFont="1" applyBorder="1" applyAlignment="1">
      <alignment horizontal="right" vertical="center"/>
    </xf>
    <xf numFmtId="0" fontId="42" fillId="0" borderId="130" xfId="0" applyFont="1" applyBorder="1" applyAlignment="1">
      <alignment vertical="center" wrapText="1"/>
    </xf>
    <xf numFmtId="0" fontId="0" fillId="0" borderId="0" xfId="0" applyAlignment="1">
      <alignment wrapText="1"/>
    </xf>
    <xf numFmtId="0" fontId="42" fillId="0" borderId="134" xfId="0" applyFont="1" applyBorder="1" applyAlignment="1">
      <alignment horizontal="right" vertical="center"/>
    </xf>
    <xf numFmtId="0" fontId="42" fillId="0" borderId="134" xfId="0" applyFont="1" applyBorder="1"/>
    <xf numFmtId="0" fontId="42" fillId="0" borderId="134" xfId="0" applyFont="1" applyBorder="1" applyAlignment="1">
      <alignment horizontal="center" vertical="center"/>
    </xf>
    <xf numFmtId="0" fontId="16" fillId="0" borderId="134" xfId="0" applyFont="1" applyBorder="1" applyAlignment="1">
      <alignment horizontal="right" vertical="center"/>
    </xf>
    <xf numFmtId="0" fontId="16" fillId="0" borderId="134" xfId="0" applyFont="1" applyBorder="1"/>
    <xf numFmtId="0" fontId="34" fillId="0" borderId="133" xfId="0" applyFont="1" applyBorder="1" applyAlignment="1">
      <alignment horizontal="right" vertical="center"/>
    </xf>
    <xf numFmtId="0" fontId="0" fillId="0" borderId="135" xfId="0" applyBorder="1" applyAlignment="1">
      <alignment horizontal="center" vertical="center"/>
    </xf>
    <xf numFmtId="0" fontId="0" fillId="0" borderId="99" xfId="0" applyBorder="1" applyAlignment="1">
      <alignment wrapText="1"/>
    </xf>
    <xf numFmtId="4" fontId="0" fillId="0" borderId="138" xfId="0" applyNumberFormat="1" applyBorder="1" applyAlignment="1">
      <alignment vertical="center"/>
    </xf>
    <xf numFmtId="167" fontId="2" fillId="5" borderId="141" xfId="1" applyNumberFormat="1" applyFont="1" applyFill="1" applyBorder="1" applyAlignment="1">
      <alignment horizontal="right" vertical="center" indent="1"/>
    </xf>
    <xf numFmtId="3" fontId="4" fillId="0" borderId="142" xfId="0" applyNumberFormat="1" applyFont="1" applyFill="1" applyBorder="1" applyAlignment="1">
      <alignment vertical="center"/>
    </xf>
    <xf numFmtId="4" fontId="4" fillId="0" borderId="143" xfId="0" applyNumberFormat="1" applyFont="1" applyBorder="1" applyAlignment="1">
      <alignment horizontal="right" vertical="center" indent="1"/>
    </xf>
    <xf numFmtId="2" fontId="3" fillId="10" borderId="139" xfId="1" applyNumberFormat="1" applyFont="1" applyFill="1" applyBorder="1" applyAlignment="1">
      <alignment horizontal="right" vertical="center" indent="1"/>
    </xf>
    <xf numFmtId="167" fontId="3" fillId="10" borderId="139" xfId="1" applyNumberFormat="1" applyFont="1" applyFill="1" applyBorder="1" applyAlignment="1">
      <alignment horizontal="right" vertical="center" indent="1"/>
    </xf>
    <xf numFmtId="167" fontId="3" fillId="10" borderId="140" xfId="1" applyNumberFormat="1" applyFont="1" applyFill="1" applyBorder="1" applyAlignment="1">
      <alignment horizontal="right" vertical="center" indent="1"/>
    </xf>
    <xf numFmtId="167" fontId="3" fillId="10" borderId="123" xfId="1" applyNumberFormat="1" applyFont="1" applyFill="1" applyBorder="1" applyAlignment="1">
      <alignment horizontal="right" vertical="center" indent="1"/>
    </xf>
    <xf numFmtId="2" fontId="3" fillId="10" borderId="23" xfId="1" applyNumberFormat="1" applyFont="1" applyFill="1" applyBorder="1" applyAlignment="1">
      <alignment horizontal="right" vertical="center" indent="1"/>
    </xf>
    <xf numFmtId="2" fontId="3" fillId="10" borderId="53" xfId="1" applyNumberFormat="1" applyFont="1" applyFill="1" applyBorder="1" applyAlignment="1">
      <alignment horizontal="right" vertical="center" indent="1"/>
    </xf>
    <xf numFmtId="2" fontId="3" fillId="10" borderId="120" xfId="1" applyNumberFormat="1" applyFont="1" applyFill="1" applyBorder="1" applyAlignment="1">
      <alignment horizontal="right" vertical="center" indent="1"/>
    </xf>
    <xf numFmtId="3" fontId="45" fillId="8" borderId="25" xfId="0" applyNumberFormat="1" applyFont="1" applyFill="1" applyBorder="1" applyAlignment="1">
      <alignment horizontal="right" vertical="center" indent="1"/>
    </xf>
    <xf numFmtId="3" fontId="45" fillId="8" borderId="42" xfId="0" applyNumberFormat="1" applyFont="1" applyFill="1" applyBorder="1" applyAlignment="1">
      <alignment horizontal="right" vertical="center" indent="1"/>
    </xf>
    <xf numFmtId="167" fontId="29" fillId="12" borderId="122" xfId="1" applyNumberFormat="1" applyFont="1" applyFill="1" applyBorder="1" applyAlignment="1">
      <alignment horizontal="right" vertical="center" indent="1"/>
    </xf>
    <xf numFmtId="167" fontId="29" fillId="12" borderId="87" xfId="1" applyNumberFormat="1" applyFont="1" applyFill="1" applyBorder="1" applyAlignment="1">
      <alignment horizontal="right" vertical="center" indent="1"/>
    </xf>
    <xf numFmtId="167" fontId="29" fillId="13" borderId="100" xfId="1" applyNumberFormat="1" applyFont="1" applyFill="1" applyBorder="1" applyAlignment="1">
      <alignment horizontal="right" vertical="center" indent="1"/>
    </xf>
    <xf numFmtId="167" fontId="29" fillId="13" borderId="86" xfId="1" applyNumberFormat="1" applyFont="1" applyFill="1" applyBorder="1" applyAlignment="1">
      <alignment horizontal="right" vertical="center" indent="1"/>
    </xf>
    <xf numFmtId="167" fontId="29" fillId="13" borderId="5" xfId="1" applyNumberFormat="1" applyFont="1" applyFill="1" applyBorder="1" applyAlignment="1">
      <alignment horizontal="right" vertical="center" indent="1"/>
    </xf>
    <xf numFmtId="0" fontId="30" fillId="2" borderId="144" xfId="0" applyFont="1" applyFill="1" applyBorder="1" applyAlignment="1">
      <alignment horizontal="center" vertical="center"/>
    </xf>
    <xf numFmtId="0" fontId="43" fillId="0" borderId="136" xfId="0" applyFont="1" applyBorder="1" applyAlignment="1">
      <alignment horizontal="center" vertical="top" wrapText="1"/>
    </xf>
    <xf numFmtId="0" fontId="43" fillId="0" borderId="137" xfId="0" applyFont="1" applyBorder="1" applyAlignment="1">
      <alignment horizontal="center" vertical="top" wrapText="1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16" fillId="0" borderId="134" xfId="0" applyFont="1" applyBorder="1" applyAlignment="1">
      <alignment horizontal="right"/>
    </xf>
    <xf numFmtId="0" fontId="7" fillId="0" borderId="134" xfId="0" applyFont="1" applyBorder="1" applyAlignment="1">
      <alignment horizontal="center" vertical="center"/>
    </xf>
    <xf numFmtId="0" fontId="42" fillId="0" borderId="134" xfId="0" applyFont="1" applyBorder="1" applyAlignment="1">
      <alignment horizontal="right"/>
    </xf>
    <xf numFmtId="0" fontId="42" fillId="0" borderId="134" xfId="0" applyFont="1" applyBorder="1" applyAlignment="1">
      <alignment horizontal="center"/>
    </xf>
    <xf numFmtId="0" fontId="23" fillId="3" borderId="120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/>
    </xf>
    <xf numFmtId="0" fontId="8" fillId="6" borderId="76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77" xfId="0" applyFont="1" applyFill="1" applyBorder="1" applyAlignment="1">
      <alignment horizontal="left" vertical="center"/>
    </xf>
    <xf numFmtId="0" fontId="34" fillId="6" borderId="32" xfId="0" applyFont="1" applyFill="1" applyBorder="1" applyAlignment="1">
      <alignment horizontal="left" vertical="center"/>
    </xf>
    <xf numFmtId="0" fontId="34" fillId="6" borderId="11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13" borderId="41" xfId="0" applyFont="1" applyFill="1" applyBorder="1" applyAlignment="1">
      <alignment horizontal="right" vertical="center"/>
    </xf>
    <xf numFmtId="0" fontId="9" fillId="13" borderId="86" xfId="0" applyFont="1" applyFill="1" applyBorder="1" applyAlignment="1">
      <alignment horizontal="right" vertical="center"/>
    </xf>
    <xf numFmtId="0" fontId="9" fillId="13" borderId="5" xfId="0" applyFont="1" applyFill="1" applyBorder="1" applyAlignment="1">
      <alignment horizontal="right" vertical="center"/>
    </xf>
    <xf numFmtId="0" fontId="27" fillId="8" borderId="76" xfId="0" applyFont="1" applyFill="1" applyBorder="1" applyAlignment="1">
      <alignment horizontal="right" vertical="center"/>
    </xf>
    <xf numFmtId="0" fontId="27" fillId="8" borderId="25" xfId="0" applyFont="1" applyFill="1" applyBorder="1" applyAlignment="1">
      <alignment horizontal="right" vertical="center"/>
    </xf>
    <xf numFmtId="0" fontId="27" fillId="8" borderId="70" xfId="0" applyFont="1" applyFill="1" applyBorder="1" applyAlignment="1">
      <alignment horizontal="right" vertical="center"/>
    </xf>
    <xf numFmtId="0" fontId="27" fillId="8" borderId="9" xfId="0" applyFont="1" applyFill="1" applyBorder="1" applyAlignment="1">
      <alignment horizontal="right" vertical="center"/>
    </xf>
    <xf numFmtId="0" fontId="20" fillId="0" borderId="85" xfId="0" applyFont="1" applyFill="1" applyBorder="1" applyAlignment="1">
      <alignment horizontal="right" vertical="center"/>
    </xf>
    <xf numFmtId="0" fontId="20" fillId="0" borderId="10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/>
    </xf>
    <xf numFmtId="0" fontId="27" fillId="12" borderId="121" xfId="0" applyFont="1" applyFill="1" applyBorder="1" applyAlignment="1">
      <alignment horizontal="left" vertical="center"/>
    </xf>
    <xf numFmtId="0" fontId="7" fillId="12" borderId="12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4" fillId="11" borderId="70" xfId="0" applyFont="1" applyFill="1" applyBorder="1" applyAlignment="1">
      <alignment horizontal="right" vertical="center"/>
    </xf>
    <xf numFmtId="0" fontId="44" fillId="11" borderId="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4" borderId="84" xfId="0" applyFont="1" applyFill="1" applyBorder="1" applyAlignment="1">
      <alignment horizontal="right" vertical="center"/>
    </xf>
    <xf numFmtId="0" fontId="8" fillId="4" borderId="48" xfId="0" applyFont="1" applyFill="1" applyBorder="1" applyAlignment="1">
      <alignment horizontal="right" vertical="center"/>
    </xf>
    <xf numFmtId="0" fontId="8" fillId="4" borderId="49" xfId="0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8" fillId="2" borderId="92" xfId="0" applyFont="1" applyFill="1" applyBorder="1" applyAlignment="1">
      <alignment horizontal="right" vertical="center"/>
    </xf>
    <xf numFmtId="0" fontId="8" fillId="2" borderId="93" xfId="0" applyFont="1" applyFill="1" applyBorder="1" applyAlignment="1">
      <alignment horizontal="right" vertical="center"/>
    </xf>
    <xf numFmtId="0" fontId="8" fillId="2" borderId="94" xfId="0" applyFont="1" applyFill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2" fillId="0" borderId="0" xfId="1" applyNumberFormat="1" applyFont="1" applyBorder="1" applyAlignment="1">
      <alignment horizontal="left" vertical="center" wrapText="1"/>
    </xf>
    <xf numFmtId="0" fontId="32" fillId="0" borderId="3" xfId="1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4" borderId="81" xfId="0" applyFont="1" applyFill="1" applyBorder="1" applyAlignment="1">
      <alignment horizontal="right" vertical="center"/>
    </xf>
    <xf numFmtId="0" fontId="8" fillId="4" borderId="82" xfId="0" applyFont="1" applyFill="1" applyBorder="1" applyAlignment="1">
      <alignment horizontal="right" vertical="center"/>
    </xf>
    <xf numFmtId="0" fontId="8" fillId="4" borderId="83" xfId="0" applyFont="1" applyFill="1" applyBorder="1" applyAlignment="1">
      <alignment horizontal="righ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right" vertical="center"/>
    </xf>
    <xf numFmtId="0" fontId="8" fillId="5" borderId="33" xfId="0" applyFont="1" applyFill="1" applyBorder="1" applyAlignment="1">
      <alignment horizontal="right" vertical="center"/>
    </xf>
    <xf numFmtId="0" fontId="8" fillId="5" borderId="8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7" fillId="0" borderId="7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7" fillId="3" borderId="54" xfId="0" applyFont="1" applyFill="1" applyBorder="1" applyAlignment="1">
      <alignment horizontal="left" vertical="center"/>
    </xf>
    <xf numFmtId="0" fontId="17" fillId="3" borderId="55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left" vertical="center"/>
    </xf>
    <xf numFmtId="0" fontId="8" fillId="5" borderId="64" xfId="0" applyFont="1" applyFill="1" applyBorder="1" applyAlignment="1">
      <alignment horizontal="right" vertical="center"/>
    </xf>
    <xf numFmtId="0" fontId="8" fillId="5" borderId="57" xfId="0" applyFont="1" applyFill="1" applyBorder="1" applyAlignment="1">
      <alignment horizontal="right" vertical="center"/>
    </xf>
    <xf numFmtId="0" fontId="8" fillId="5" borderId="62" xfId="0" applyFont="1" applyFill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Hyperlink" xfId="2"/>
    <cellStyle name="Monétaire" xfId="1" builtinId="4"/>
    <cellStyle name="Normal" xfId="0" builtinId="0"/>
  </cellStyles>
  <dxfs count="16"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00000"/>
        </patternFill>
      </fill>
    </dxf>
    <dxf>
      <fill>
        <patternFill>
          <fgColor rgb="FFC00000"/>
          <bgColor rgb="FFC00000"/>
        </patternFill>
      </fill>
    </dxf>
    <dxf>
      <font>
        <color rgb="FFDAA920"/>
      </font>
    </dxf>
    <dxf>
      <font>
        <strike val="0"/>
        <u val="none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58D"/>
      <color rgb="FF27AAE1"/>
      <color rgb="FFB9E4F5"/>
      <color rgb="FFFFFFFF"/>
      <color rgb="FFDAA920"/>
      <color rgb="FF56A58D"/>
      <color rgb="FF080808"/>
      <color rgb="FFFF0000"/>
      <color rgb="FFF2DFA8"/>
      <color rgb="FFECD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 DE TRESORERIE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Graphique!$A$26</c:f>
              <c:strCache>
                <c:ptCount val="1"/>
                <c:pt idx="0">
                  <c:v>Trésorerie (solde du Compte) en fin de mois</c:v>
                </c:pt>
              </c:strCache>
            </c:strRef>
          </c:tx>
          <c:spPr>
            <a:ln w="12700" cap="rnd">
              <a:solidFill>
                <a:srgbClr val="00A58D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Graphique!$B$26:$M$26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63-4708-B11A-C0F7C43990F3}"/>
            </c:ext>
          </c:extLst>
        </c:ser>
        <c:ser>
          <c:idx val="1"/>
          <c:order val="1"/>
          <c:tx>
            <c:strRef>
              <c:f>Graphique!$A$27</c:f>
              <c:strCache>
                <c:ptCount val="1"/>
                <c:pt idx="0">
                  <c:v>Trésorerie Globale Réelle en fin de mois</c:v>
                </c:pt>
              </c:strCache>
            </c:strRef>
          </c:tx>
          <c:spPr>
            <a:ln w="12700" cap="rnd">
              <a:solidFill>
                <a:srgbClr val="DAA92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Graphique!$B$27:$M$27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63-4708-B11A-C0F7C43990F3}"/>
            </c:ext>
          </c:extLst>
        </c:ser>
        <c:ser>
          <c:idx val="2"/>
          <c:order val="2"/>
          <c:tx>
            <c:strRef>
              <c:f>Graphique!$A$28</c:f>
              <c:strCache>
                <c:ptCount val="1"/>
                <c:pt idx="0">
                  <c:v>Découvert autorisé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Graphique!$B$25:$M$25</c:f>
              <c:numCache>
                <c:formatCode>[$-40C]mmm\-yy;@</c:formatCode>
                <c:ptCount val="12"/>
                <c:pt idx="0">
                  <c:v>43831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Graphique!$B$28:$M$28</c:f>
              <c:numCache>
                <c:formatCode>#\ ##0\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63-4708-B11A-C0F7C43990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1856223"/>
        <c:axId val="684344991"/>
      </c:lineChart>
      <c:dateAx>
        <c:axId val="511856223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344991"/>
        <c:crosses val="autoZero"/>
        <c:auto val="1"/>
        <c:lblOffset val="100"/>
        <c:baseTimeUnit val="months"/>
      </c:dateAx>
      <c:valAx>
        <c:axId val="68434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85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127634</xdr:colOff>
      <xdr:row>3</xdr:row>
      <xdr:rowOff>144779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2594" cy="6934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</xdr:colOff>
      <xdr:row>0</xdr:row>
      <xdr:rowOff>0</xdr:rowOff>
    </xdr:from>
    <xdr:to>
      <xdr:col>3</xdr:col>
      <xdr:colOff>231140</xdr:colOff>
      <xdr:row>2</xdr:row>
      <xdr:rowOff>167640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0680" y="0"/>
          <a:ext cx="9779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243840</xdr:colOff>
      <xdr:row>0</xdr:row>
      <xdr:rowOff>0</xdr:rowOff>
    </xdr:from>
    <xdr:to>
      <xdr:col>3</xdr:col>
      <xdr:colOff>927735</xdr:colOff>
      <xdr:row>2</xdr:row>
      <xdr:rowOff>114300</xdr:rowOff>
    </xdr:to>
    <xdr:pic>
      <xdr:nvPicPr>
        <xdr:cNvPr id="6" name="Imag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0"/>
          <a:ext cx="683895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541866</xdr:colOff>
      <xdr:row>0</xdr:row>
      <xdr:rowOff>0</xdr:rowOff>
    </xdr:from>
    <xdr:to>
      <xdr:col>15</xdr:col>
      <xdr:colOff>861567</xdr:colOff>
      <xdr:row>2</xdr:row>
      <xdr:rowOff>5569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799" y="0"/>
          <a:ext cx="2063835" cy="80990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17</xdr:col>
      <xdr:colOff>84666</xdr:colOff>
      <xdr:row>1</xdr:row>
      <xdr:rowOff>325967</xdr:rowOff>
    </xdr:from>
    <xdr:to>
      <xdr:col>17</xdr:col>
      <xdr:colOff>749511</xdr:colOff>
      <xdr:row>3</xdr:row>
      <xdr:rowOff>16934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9866" y="579967"/>
          <a:ext cx="664845" cy="495300"/>
        </a:xfrm>
        <a:prstGeom prst="rect">
          <a:avLst/>
        </a:prstGeom>
      </xdr:spPr>
    </xdr:pic>
    <xdr:clientData/>
  </xdr:twoCellAnchor>
  <xdr:twoCellAnchor editAs="oneCell">
    <xdr:from>
      <xdr:col>16</xdr:col>
      <xdr:colOff>626534</xdr:colOff>
      <xdr:row>0</xdr:row>
      <xdr:rowOff>0</xdr:rowOff>
    </xdr:from>
    <xdr:to>
      <xdr:col>18</xdr:col>
      <xdr:colOff>18415</xdr:colOff>
      <xdr:row>1</xdr:row>
      <xdr:rowOff>321733</xdr:rowOff>
    </xdr:to>
    <xdr:pic>
      <xdr:nvPicPr>
        <xdr:cNvPr id="5" name="Image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9667" y="0"/>
          <a:ext cx="1051348" cy="575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15240</xdr:rowOff>
    </xdr:from>
    <xdr:to>
      <xdr:col>13</xdr:col>
      <xdr:colOff>7620</xdr:colOff>
      <xdr:row>23</xdr:row>
      <xdr:rowOff>7619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EACFD76-CAF7-4C74-9969-860093F51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02.%20Formations%20R&#233;seau/5.Parcours%20BLENDED/Axe%202_J'accompagne%20un%20entrepreneur/Parcours_CHALLENGER/2.E-learning/RESSOURCES/VF_15.01.2019/Nouvelle%20note%20d'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Sommaire"/>
      <sheetName val="Colonnes_Utiles"/>
      <sheetName val="Message"/>
      <sheetName val="Référentiel"/>
      <sheetName val="Impression"/>
      <sheetName val="Listes"/>
      <sheetName val="Admin"/>
      <sheetName val="PRESENTATION"/>
      <sheetName val="ENVIRONNEMENT"/>
      <sheetName val="POSITIONNEMENT"/>
      <sheetName val="MOYENS"/>
      <sheetName val="ENTREPRENEUR"/>
      <sheetName val="ENTREPRENEUR (2)"/>
      <sheetName val="ENTREPRENEUR (3)"/>
      <sheetName val="ENTREPRENEUR (4)"/>
      <sheetName val="BILAN"/>
      <sheetName val="CR"/>
      <sheetName val="BENCHMARK"/>
      <sheetName val="PF"/>
      <sheetName val="REVELATEUR"/>
      <sheetName val="Scoring"/>
      <sheetName val="PV"/>
      <sheetName val="SOURCE"/>
      <sheetName val="CPTE RES"/>
      <sheetName val="SIG"/>
      <sheetName val="ANALYSE FI"/>
      <sheetName val="TABLEAU FI"/>
      <sheetName val="TRESORERIE"/>
      <sheetName val="LIVRABLE ENTREPRENEUR"/>
      <sheetName val="LIVRABLE ENTREPRENEUR (2)"/>
      <sheetName val="PRES_TECH"/>
      <sheetName val="CALCULATEUR"/>
      <sheetName val="PATCH"/>
      <sheetName val="GLOSSAIRE"/>
      <sheetName val="Prêt futur 1"/>
      <sheetName val="Prêt futur 2"/>
      <sheetName val="Prêt futur 3"/>
      <sheetName val="Prêt futur 4"/>
      <sheetName val="Prêt futur 5"/>
      <sheetName val="Prêt futur 6"/>
      <sheetName val="Prêt futur 7"/>
      <sheetName val="Prêt futur 8"/>
      <sheetName val="Prêt futur 9"/>
      <sheetName val="Prêt futur 10"/>
      <sheetName val="Prêt futur 11"/>
      <sheetName val="Prêt passé 1"/>
      <sheetName val="Prêt passé 2"/>
      <sheetName val="Prêt passé 3"/>
      <sheetName val="Prêt passé 4"/>
      <sheetName val="Prêt passé 5"/>
      <sheetName val="Prêt passé 6"/>
      <sheetName val="Suivi CR"/>
      <sheetName val="Suivi Bilan"/>
      <sheetName val="Calcul BFR"/>
      <sheetName val="Suivi année 1"/>
      <sheetName val="Suivi année 2"/>
      <sheetName val="Suivi année 3"/>
      <sheetName val="Suivi année 4"/>
      <sheetName val="Suivi année 5"/>
      <sheetName val="Suivi anné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1">
          <cell r="P81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G1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1">
          <cell r="H11">
            <v>43830</v>
          </cell>
        </row>
      </sheetData>
      <sheetData sheetId="24"/>
      <sheetData sheetId="25"/>
      <sheetData sheetId="26"/>
      <sheetData sheetId="27"/>
      <sheetData sheetId="28">
        <row r="38">
          <cell r="E38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R3">
            <v>0</v>
          </cell>
        </row>
      </sheetData>
      <sheetData sheetId="36">
        <row r="3">
          <cell r="R3">
            <v>0</v>
          </cell>
        </row>
      </sheetData>
      <sheetData sheetId="37">
        <row r="3">
          <cell r="R3">
            <v>0</v>
          </cell>
        </row>
      </sheetData>
      <sheetData sheetId="38">
        <row r="3">
          <cell r="R3">
            <v>0</v>
          </cell>
        </row>
      </sheetData>
      <sheetData sheetId="39">
        <row r="3">
          <cell r="R3">
            <v>0</v>
          </cell>
        </row>
      </sheetData>
      <sheetData sheetId="40">
        <row r="3">
          <cell r="R3">
            <v>0</v>
          </cell>
        </row>
      </sheetData>
      <sheetData sheetId="41">
        <row r="3">
          <cell r="R3">
            <v>0</v>
          </cell>
        </row>
      </sheetData>
      <sheetData sheetId="42">
        <row r="3">
          <cell r="R3">
            <v>0</v>
          </cell>
        </row>
      </sheetData>
      <sheetData sheetId="43">
        <row r="3">
          <cell r="R3">
            <v>0</v>
          </cell>
        </row>
      </sheetData>
      <sheetData sheetId="44">
        <row r="3">
          <cell r="R3">
            <v>0</v>
          </cell>
        </row>
      </sheetData>
      <sheetData sheetId="45">
        <row r="3">
          <cell r="R3">
            <v>0</v>
          </cell>
        </row>
      </sheetData>
      <sheetData sheetId="46">
        <row r="3">
          <cell r="R3">
            <v>0</v>
          </cell>
        </row>
      </sheetData>
      <sheetData sheetId="47">
        <row r="3">
          <cell r="R3">
            <v>0</v>
          </cell>
        </row>
      </sheetData>
      <sheetData sheetId="48">
        <row r="3">
          <cell r="R3">
            <v>0</v>
          </cell>
        </row>
      </sheetData>
      <sheetData sheetId="49">
        <row r="3">
          <cell r="R3">
            <v>0</v>
          </cell>
        </row>
      </sheetData>
      <sheetData sheetId="50">
        <row r="3">
          <cell r="R3">
            <v>0</v>
          </cell>
        </row>
      </sheetData>
      <sheetData sheetId="51">
        <row r="3">
          <cell r="R3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3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56C7AA"/>
      </a:accent1>
      <a:accent2>
        <a:srgbClr val="212745"/>
      </a:accent2>
      <a:accent3>
        <a:srgbClr val="F14124"/>
      </a:accent3>
      <a:accent4>
        <a:srgbClr val="56C7AA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29"/>
  <sheetViews>
    <sheetView workbookViewId="0">
      <selection activeCell="F21" sqref="F21"/>
    </sheetView>
  </sheetViews>
  <sheetFormatPr baseColWidth="10" defaultRowHeight="14.4"/>
  <cols>
    <col min="4" max="4" width="34.44140625" customWidth="1"/>
    <col min="5" max="5" width="17.44140625" style="196" customWidth="1"/>
    <col min="6" max="6" width="23.6640625" style="196" customWidth="1"/>
    <col min="7" max="7" width="24.88671875" style="196" customWidth="1"/>
  </cols>
  <sheetData>
    <row r="6" spans="4:14" ht="15" thickBot="1"/>
    <row r="7" spans="4:14" ht="15" thickBot="1">
      <c r="D7" s="233" t="s">
        <v>114</v>
      </c>
      <c r="E7" s="234"/>
    </row>
    <row r="8" spans="4:14" ht="15" thickBot="1">
      <c r="D8" s="197"/>
      <c r="E8" s="199" t="s">
        <v>113</v>
      </c>
    </row>
    <row r="9" spans="4:14" ht="15" thickBot="1">
      <c r="D9" s="197" t="s">
        <v>91</v>
      </c>
      <c r="E9" s="209"/>
      <c r="H9" s="159"/>
    </row>
    <row r="10" spans="4:14" ht="28.5" customHeight="1" thickBot="1">
      <c r="D10" s="197" t="s">
        <v>92</v>
      </c>
      <c r="E10" s="199"/>
      <c r="F10" s="210"/>
      <c r="G10" s="231" t="s">
        <v>122</v>
      </c>
      <c r="H10" s="232"/>
      <c r="I10" s="232"/>
      <c r="J10" s="232"/>
      <c r="K10" s="232"/>
      <c r="L10" s="232"/>
      <c r="M10" s="211"/>
      <c r="N10" s="203"/>
    </row>
    <row r="11" spans="4:14" ht="15" thickBot="1">
      <c r="D11" s="197" t="s">
        <v>93</v>
      </c>
      <c r="E11" s="199"/>
    </row>
    <row r="12" spans="4:14" ht="15" thickBot="1">
      <c r="D12" s="200" t="s">
        <v>94</v>
      </c>
      <c r="E12" s="201">
        <f>E9+E10+E11</f>
        <v>0</v>
      </c>
    </row>
    <row r="13" spans="4:14" ht="15" thickBot="1">
      <c r="D13" s="197"/>
      <c r="E13" s="198"/>
    </row>
    <row r="14" spans="4:14" ht="28.2" thickBot="1">
      <c r="D14" s="202" t="s">
        <v>95</v>
      </c>
      <c r="E14" s="199"/>
      <c r="G14" s="236" t="s">
        <v>112</v>
      </c>
      <c r="H14" s="236"/>
      <c r="I14" s="236"/>
      <c r="J14" s="236"/>
      <c r="K14" s="236"/>
      <c r="L14" s="236"/>
    </row>
    <row r="15" spans="4:14" ht="15" thickBot="1">
      <c r="D15" s="197" t="s">
        <v>12</v>
      </c>
      <c r="E15" s="199"/>
      <c r="G15" s="204" t="s">
        <v>107</v>
      </c>
      <c r="H15" s="205"/>
      <c r="I15" s="237" t="s">
        <v>109</v>
      </c>
      <c r="J15" s="237"/>
      <c r="K15" s="237"/>
      <c r="L15" s="205"/>
    </row>
    <row r="16" spans="4:14" ht="15" thickBot="1">
      <c r="D16" s="197" t="s">
        <v>21</v>
      </c>
      <c r="E16" s="199"/>
      <c r="G16" s="204" t="s">
        <v>108</v>
      </c>
      <c r="H16" s="205"/>
      <c r="I16" s="237" t="s">
        <v>110</v>
      </c>
      <c r="J16" s="237"/>
      <c r="K16" s="237"/>
      <c r="L16" s="205"/>
    </row>
    <row r="17" spans="4:12" ht="15" thickBot="1">
      <c r="D17" s="197" t="s">
        <v>96</v>
      </c>
      <c r="E17" s="199"/>
      <c r="G17" s="206"/>
      <c r="H17" s="205"/>
      <c r="I17" s="238" t="s">
        <v>111</v>
      </c>
      <c r="J17" s="238"/>
      <c r="K17" s="238"/>
      <c r="L17" s="205"/>
    </row>
    <row r="18" spans="4:12" ht="15" thickBot="1">
      <c r="D18" s="197" t="s">
        <v>97</v>
      </c>
      <c r="E18" s="199"/>
      <c r="G18" s="206"/>
      <c r="H18" s="205"/>
      <c r="I18" s="238"/>
      <c r="J18" s="238"/>
      <c r="K18" s="238"/>
      <c r="L18" s="205"/>
    </row>
    <row r="19" spans="4:12" ht="15" thickBot="1">
      <c r="D19" s="197" t="s">
        <v>98</v>
      </c>
      <c r="E19" s="199"/>
      <c r="G19" s="207" t="s">
        <v>88</v>
      </c>
      <c r="H19" s="208">
        <f>SUM(H15:H18)</f>
        <v>0</v>
      </c>
      <c r="I19" s="235" t="s">
        <v>88</v>
      </c>
      <c r="J19" s="235"/>
      <c r="K19" s="235"/>
      <c r="L19" s="208">
        <f>SUM(L15:L18)</f>
        <v>0</v>
      </c>
    </row>
    <row r="20" spans="4:12" ht="15" thickBot="1">
      <c r="D20" s="197" t="s">
        <v>99</v>
      </c>
      <c r="E20" s="199"/>
    </row>
    <row r="21" spans="4:12" ht="15" thickBot="1">
      <c r="D21" s="197" t="s">
        <v>100</v>
      </c>
      <c r="E21" s="199"/>
    </row>
    <row r="22" spans="4:12" ht="15" thickBot="1">
      <c r="D22" s="197" t="s">
        <v>101</v>
      </c>
      <c r="E22" s="199"/>
    </row>
    <row r="23" spans="4:12" ht="15" thickBot="1">
      <c r="D23" s="200" t="s">
        <v>102</v>
      </c>
      <c r="E23" s="201">
        <f>E14+E15+E16+E17+E18+E19+E20+E21+E22</f>
        <v>0</v>
      </c>
    </row>
    <row r="24" spans="4:12" ht="15" thickBot="1">
      <c r="D24" s="197"/>
      <c r="E24" s="198"/>
    </row>
    <row r="25" spans="4:12" ht="15" thickBot="1">
      <c r="D25" s="197" t="s">
        <v>103</v>
      </c>
      <c r="E25" s="199"/>
    </row>
    <row r="26" spans="4:12" ht="15" thickBot="1">
      <c r="D26" s="197" t="s">
        <v>104</v>
      </c>
      <c r="E26" s="199"/>
    </row>
    <row r="27" spans="4:12" ht="15" thickBot="1">
      <c r="D27" s="197" t="s">
        <v>105</v>
      </c>
      <c r="E27" s="199"/>
    </row>
    <row r="28" spans="4:12" ht="15" thickBot="1">
      <c r="D28" s="197"/>
      <c r="E28" s="198"/>
    </row>
    <row r="29" spans="4:12" ht="15" thickBot="1">
      <c r="D29" s="200" t="s">
        <v>106</v>
      </c>
      <c r="E29" s="201">
        <f>E12-E23+E25+E26+E27</f>
        <v>0</v>
      </c>
    </row>
  </sheetData>
  <mergeCells count="8">
    <mergeCell ref="G10:L10"/>
    <mergeCell ref="D7:E7"/>
    <mergeCell ref="I19:K19"/>
    <mergeCell ref="G14:L14"/>
    <mergeCell ref="I15:K15"/>
    <mergeCell ref="I16:K16"/>
    <mergeCell ref="I17:K17"/>
    <mergeCell ref="I18:K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5"/>
  <sheetViews>
    <sheetView tabSelected="1" zoomScale="90" zoomScaleNormal="90" workbookViewId="0">
      <selection sqref="A1:F2"/>
    </sheetView>
  </sheetViews>
  <sheetFormatPr baseColWidth="10" defaultColWidth="11.44140625" defaultRowHeight="20.100000000000001" customHeight="1"/>
  <cols>
    <col min="1" max="1" width="11.44140625" style="1" customWidth="1"/>
    <col min="2" max="3" width="11.44140625" style="2" customWidth="1"/>
    <col min="4" max="4" width="36.5546875" style="2" customWidth="1"/>
    <col min="5" max="16" width="12.6640625" style="2" customWidth="1"/>
    <col min="17" max="17" width="12.6640625" style="3" customWidth="1"/>
    <col min="18" max="16384" width="11.44140625" style="2"/>
  </cols>
  <sheetData>
    <row r="1" spans="1:77" ht="20.100000000000001" customHeight="1">
      <c r="A1" s="299" t="s">
        <v>117</v>
      </c>
      <c r="B1" s="299"/>
      <c r="C1" s="299"/>
      <c r="D1" s="299"/>
      <c r="E1" s="299"/>
      <c r="F1" s="299"/>
      <c r="G1" s="343" t="s">
        <v>127</v>
      </c>
      <c r="H1" s="341"/>
      <c r="I1" s="341"/>
      <c r="J1" s="341"/>
      <c r="K1" s="341"/>
      <c r="L1" s="341"/>
      <c r="M1" s="341"/>
    </row>
    <row r="2" spans="1:77" s="16" customFormat="1" ht="43.2" customHeight="1">
      <c r="A2" s="300"/>
      <c r="B2" s="300"/>
      <c r="C2" s="300"/>
      <c r="D2" s="300"/>
      <c r="E2" s="300"/>
      <c r="F2" s="300"/>
      <c r="G2" s="342"/>
      <c r="H2" s="342"/>
      <c r="I2" s="342"/>
      <c r="J2" s="342"/>
      <c r="K2" s="342"/>
      <c r="L2" s="342"/>
      <c r="M2" s="342"/>
      <c r="Q2" s="17"/>
    </row>
    <row r="3" spans="1:77" ht="20.100000000000001" customHeight="1">
      <c r="A3" s="344" t="s">
        <v>10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9"/>
    </row>
    <row r="4" spans="1:77" ht="20.100000000000001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19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</row>
    <row r="5" spans="1:77" ht="20.100000000000001" customHeight="1" thickBot="1">
      <c r="A5" s="9"/>
      <c r="B5" s="9"/>
      <c r="C5" s="9"/>
      <c r="D5" s="9"/>
      <c r="E5" s="69"/>
      <c r="F5" s="106">
        <f>E106+E108-E109</f>
        <v>0</v>
      </c>
      <c r="G5" s="9"/>
      <c r="H5" s="9"/>
      <c r="I5" s="9"/>
      <c r="J5" s="9"/>
      <c r="K5" s="9"/>
      <c r="L5" s="9"/>
      <c r="M5" s="9"/>
      <c r="N5" s="9"/>
      <c r="O5" s="9"/>
      <c r="P5" s="9"/>
      <c r="Q5" s="2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</row>
    <row r="6" spans="1:77" s="5" customFormat="1" ht="20.100000000000001" customHeight="1" thickTop="1" thickBot="1">
      <c r="A6" s="313" t="s">
        <v>123</v>
      </c>
      <c r="B6" s="314"/>
      <c r="C6" s="314"/>
      <c r="D6" s="315"/>
      <c r="E6" s="104">
        <v>0</v>
      </c>
      <c r="F6" s="146">
        <f>E106</f>
        <v>0</v>
      </c>
      <c r="G6" s="147">
        <f t="shared" ref="G6:P6" si="0">F106</f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  <c r="L6" s="148">
        <f t="shared" si="0"/>
        <v>0</v>
      </c>
      <c r="M6" s="149">
        <f t="shared" si="0"/>
        <v>0</v>
      </c>
      <c r="N6" s="147">
        <f t="shared" si="0"/>
        <v>0</v>
      </c>
      <c r="O6" s="148">
        <f t="shared" si="0"/>
        <v>0</v>
      </c>
      <c r="P6" s="150">
        <f t="shared" si="0"/>
        <v>0</v>
      </c>
      <c r="Q6" s="65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</row>
    <row r="7" spans="1:77" s="5" customFormat="1" ht="20.100000000000001" customHeight="1" thickTop="1" thickBot="1">
      <c r="A7" s="63"/>
      <c r="B7" s="63"/>
      <c r="C7" s="63"/>
      <c r="D7" s="63"/>
      <c r="E7" s="70"/>
      <c r="F7" s="105"/>
      <c r="G7" s="64"/>
      <c r="H7" s="64"/>
      <c r="I7" s="62"/>
      <c r="J7" s="64"/>
      <c r="K7" s="64"/>
      <c r="L7" s="64"/>
      <c r="M7" s="64"/>
      <c r="N7" s="64"/>
      <c r="O7" s="108"/>
      <c r="P7" s="64"/>
      <c r="Q7" s="6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</row>
    <row r="8" spans="1:77" s="5" customFormat="1" ht="20.100000000000001" customHeight="1" thickTop="1" thickBot="1">
      <c r="A8" s="325" t="s">
        <v>124</v>
      </c>
      <c r="B8" s="325"/>
      <c r="C8" s="325"/>
      <c r="D8" s="325"/>
      <c r="E8" s="77">
        <v>43831</v>
      </c>
      <c r="F8" s="36">
        <f t="shared" ref="F8:P8" si="1">IF(E8="","",EOMONTH(E8,1))</f>
        <v>43890</v>
      </c>
      <c r="G8" s="29">
        <f t="shared" si="1"/>
        <v>43921</v>
      </c>
      <c r="H8" s="31">
        <f t="shared" si="1"/>
        <v>43951</v>
      </c>
      <c r="I8" s="31">
        <f t="shared" si="1"/>
        <v>43982</v>
      </c>
      <c r="J8" s="31">
        <f t="shared" si="1"/>
        <v>44012</v>
      </c>
      <c r="K8" s="31">
        <f t="shared" si="1"/>
        <v>44043</v>
      </c>
      <c r="L8" s="31">
        <f t="shared" si="1"/>
        <v>44074</v>
      </c>
      <c r="M8" s="29">
        <f t="shared" si="1"/>
        <v>44104</v>
      </c>
      <c r="N8" s="29">
        <f t="shared" si="1"/>
        <v>44135</v>
      </c>
      <c r="O8" s="30">
        <f t="shared" si="1"/>
        <v>44165</v>
      </c>
      <c r="P8" s="29">
        <f t="shared" si="1"/>
        <v>44196</v>
      </c>
      <c r="Q8" s="97"/>
      <c r="R8" s="176" t="s">
        <v>88</v>
      </c>
      <c r="S8" s="98"/>
      <c r="T8" s="99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</row>
    <row r="9" spans="1:77" s="12" customFormat="1" ht="20.100000000000001" customHeight="1" thickTop="1" thickBot="1">
      <c r="A9" s="316" t="s">
        <v>118</v>
      </c>
      <c r="B9" s="317"/>
      <c r="C9" s="317"/>
      <c r="D9" s="318"/>
      <c r="E9" s="133">
        <f t="shared" ref="E9:P9" si="2">SUM(E10:E34)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73">
        <f t="shared" si="2"/>
        <v>0</v>
      </c>
      <c r="Q9" s="172"/>
      <c r="R9" s="177">
        <f>SUM(E9:P9)</f>
        <v>0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101"/>
    </row>
    <row r="10" spans="1:77" s="5" customFormat="1" ht="15" customHeight="1" thickTop="1">
      <c r="A10" s="331" t="s">
        <v>69</v>
      </c>
      <c r="B10" s="332"/>
      <c r="C10" s="332"/>
      <c r="D10" s="333"/>
      <c r="E10" s="54"/>
      <c r="F10" s="55"/>
      <c r="G10" s="55"/>
      <c r="H10" s="55"/>
      <c r="I10" s="55"/>
      <c r="J10" s="55"/>
      <c r="K10" s="55"/>
      <c r="L10" s="54"/>
      <c r="M10" s="55"/>
      <c r="N10" s="54"/>
      <c r="O10" s="54"/>
      <c r="P10" s="55"/>
      <c r="Q10" s="100"/>
      <c r="R10" s="178">
        <f>SUM(E10:P10)</f>
        <v>0</v>
      </c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</row>
    <row r="11" spans="1:77" s="5" customFormat="1" ht="15" customHeight="1">
      <c r="A11" s="267" t="s">
        <v>89</v>
      </c>
      <c r="B11" s="268"/>
      <c r="C11" s="268"/>
      <c r="D11" s="26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7"/>
      <c r="R11" s="178">
        <f t="shared" ref="R11:R34" si="3">SUM(E11:P11)</f>
        <v>0</v>
      </c>
      <c r="S11" s="99"/>
      <c r="T11" s="9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</row>
    <row r="12" spans="1:77" s="92" customFormat="1" ht="4.95" customHeight="1">
      <c r="A12" s="88"/>
      <c r="B12" s="89"/>
      <c r="C12" s="89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7"/>
      <c r="R12" s="178">
        <f t="shared" si="3"/>
        <v>0</v>
      </c>
      <c r="S12" s="99"/>
      <c r="T12" s="99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</row>
    <row r="13" spans="1:77" s="5" customFormat="1" ht="15" customHeight="1">
      <c r="A13" s="310" t="s">
        <v>22</v>
      </c>
      <c r="B13" s="311"/>
      <c r="C13" s="311"/>
      <c r="D13" s="31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97"/>
      <c r="R13" s="178">
        <f t="shared" si="3"/>
        <v>0</v>
      </c>
      <c r="S13" s="99"/>
      <c r="T13" s="99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</row>
    <row r="14" spans="1:77" s="5" customFormat="1" ht="15" customHeight="1">
      <c r="A14" s="310" t="s">
        <v>23</v>
      </c>
      <c r="B14" s="311"/>
      <c r="C14" s="311"/>
      <c r="D14" s="31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4"/>
      <c r="R14" s="178">
        <f t="shared" si="3"/>
        <v>0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</row>
    <row r="15" spans="1:77" s="11" customFormat="1" ht="15" customHeight="1">
      <c r="A15" s="310" t="s">
        <v>75</v>
      </c>
      <c r="B15" s="311"/>
      <c r="C15" s="311"/>
      <c r="D15" s="31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0"/>
      <c r="R15" s="178">
        <f t="shared" si="3"/>
        <v>0</v>
      </c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</row>
    <row r="16" spans="1:77" s="11" customFormat="1" ht="15" customHeight="1">
      <c r="A16" s="66" t="s">
        <v>33</v>
      </c>
      <c r="B16" s="67"/>
      <c r="C16" s="67"/>
      <c r="D16" s="6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0"/>
      <c r="R16" s="178">
        <f t="shared" si="3"/>
        <v>0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</row>
    <row r="17" spans="1:76" s="11" customFormat="1" ht="15" customHeight="1">
      <c r="A17" s="310" t="s">
        <v>24</v>
      </c>
      <c r="B17" s="311"/>
      <c r="C17" s="311"/>
      <c r="D17" s="31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0"/>
      <c r="R17" s="178">
        <f t="shared" si="3"/>
        <v>0</v>
      </c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</row>
    <row r="18" spans="1:76" s="11" customFormat="1" ht="15" customHeight="1">
      <c r="A18" s="310" t="s">
        <v>25</v>
      </c>
      <c r="B18" s="311"/>
      <c r="C18" s="311"/>
      <c r="D18" s="31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0"/>
      <c r="R18" s="178">
        <f t="shared" si="3"/>
        <v>0</v>
      </c>
    </row>
    <row r="19" spans="1:76" s="11" customFormat="1" ht="15" customHeight="1">
      <c r="A19" s="310" t="s">
        <v>1</v>
      </c>
      <c r="B19" s="311"/>
      <c r="C19" s="311"/>
      <c r="D19" s="31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0"/>
      <c r="R19" s="178">
        <f t="shared" si="3"/>
        <v>0</v>
      </c>
    </row>
    <row r="20" spans="1:76" s="11" customFormat="1" ht="4.95" customHeight="1">
      <c r="A20" s="74"/>
      <c r="B20" s="75"/>
      <c r="C20" s="75"/>
      <c r="D20" s="7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0"/>
      <c r="R20" s="178">
        <f t="shared" si="3"/>
        <v>0</v>
      </c>
    </row>
    <row r="21" spans="1:76" s="5" customFormat="1" ht="15" customHeight="1">
      <c r="A21" s="310" t="s">
        <v>65</v>
      </c>
      <c r="B21" s="311"/>
      <c r="C21" s="311"/>
      <c r="D21" s="31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4"/>
      <c r="R21" s="178">
        <f t="shared" si="3"/>
        <v>0</v>
      </c>
      <c r="S21" s="7"/>
    </row>
    <row r="22" spans="1:76" s="5" customFormat="1" ht="15" customHeight="1">
      <c r="A22" s="310" t="s">
        <v>2</v>
      </c>
      <c r="B22" s="311"/>
      <c r="C22" s="311"/>
      <c r="D22" s="31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"/>
      <c r="R22" s="178">
        <f t="shared" si="3"/>
        <v>0</v>
      </c>
    </row>
    <row r="23" spans="1:76" s="5" customFormat="1" ht="15" customHeight="1">
      <c r="A23" s="310" t="s">
        <v>66</v>
      </c>
      <c r="B23" s="311"/>
      <c r="C23" s="311"/>
      <c r="D23" s="31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4"/>
      <c r="R23" s="178">
        <f t="shared" si="3"/>
        <v>0</v>
      </c>
    </row>
    <row r="24" spans="1:76" s="5" customFormat="1" ht="15" customHeight="1">
      <c r="A24" s="310" t="s">
        <v>82</v>
      </c>
      <c r="B24" s="311"/>
      <c r="C24" s="311"/>
      <c r="D24" s="31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"/>
      <c r="R24" s="178">
        <f t="shared" si="3"/>
        <v>0</v>
      </c>
    </row>
    <row r="25" spans="1:76" s="5" customFormat="1" ht="4.9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"/>
      <c r="R25" s="178">
        <f t="shared" si="3"/>
        <v>0</v>
      </c>
    </row>
    <row r="26" spans="1:76" s="5" customFormat="1" ht="15" customHeight="1">
      <c r="A26" s="276" t="s">
        <v>70</v>
      </c>
      <c r="B26" s="277"/>
      <c r="C26" s="277"/>
      <c r="D26" s="27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"/>
      <c r="R26" s="178">
        <f t="shared" si="3"/>
        <v>0</v>
      </c>
    </row>
    <row r="27" spans="1:76" s="5" customFormat="1" ht="15" customHeight="1">
      <c r="A27" s="326" t="s">
        <v>29</v>
      </c>
      <c r="B27" s="326"/>
      <c r="C27" s="326"/>
      <c r="D27" s="3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"/>
      <c r="R27" s="178">
        <f t="shared" si="3"/>
        <v>0</v>
      </c>
      <c r="S27" s="7"/>
    </row>
    <row r="28" spans="1:76" s="5" customFormat="1" ht="15" customHeight="1">
      <c r="A28" s="326" t="s">
        <v>28</v>
      </c>
      <c r="B28" s="326"/>
      <c r="C28" s="326"/>
      <c r="D28" s="3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"/>
      <c r="R28" s="178">
        <f t="shared" si="3"/>
        <v>0</v>
      </c>
      <c r="S28" s="7"/>
    </row>
    <row r="29" spans="1:76" s="5" customFormat="1" ht="15" customHeight="1">
      <c r="A29" s="307" t="s">
        <v>11</v>
      </c>
      <c r="B29" s="308"/>
      <c r="C29" s="308"/>
      <c r="D29" s="30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"/>
      <c r="R29" s="178">
        <f t="shared" si="3"/>
        <v>0</v>
      </c>
      <c r="S29" s="7"/>
    </row>
    <row r="30" spans="1:76" s="5" customFormat="1" ht="15" customHeight="1">
      <c r="A30" s="307" t="s">
        <v>26</v>
      </c>
      <c r="B30" s="308"/>
      <c r="C30" s="308"/>
      <c r="D30" s="30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"/>
      <c r="R30" s="178">
        <f t="shared" si="3"/>
        <v>0</v>
      </c>
      <c r="S30" s="7"/>
    </row>
    <row r="31" spans="1:76" s="5" customFormat="1" ht="15" customHeight="1">
      <c r="A31" s="307" t="s">
        <v>30</v>
      </c>
      <c r="B31" s="308"/>
      <c r="C31" s="308"/>
      <c r="D31" s="30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4"/>
      <c r="R31" s="178">
        <f t="shared" si="3"/>
        <v>0</v>
      </c>
      <c r="S31" s="7"/>
    </row>
    <row r="32" spans="1:76" s="5" customFormat="1" ht="15" customHeight="1">
      <c r="A32" s="307" t="s">
        <v>35</v>
      </c>
      <c r="B32" s="308"/>
      <c r="C32" s="308"/>
      <c r="D32" s="30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"/>
      <c r="R32" s="178">
        <f t="shared" si="3"/>
        <v>0</v>
      </c>
      <c r="S32" s="7"/>
    </row>
    <row r="33" spans="1:19" s="5" customFormat="1" ht="15" customHeight="1">
      <c r="A33" s="307" t="s">
        <v>27</v>
      </c>
      <c r="B33" s="308"/>
      <c r="C33" s="308"/>
      <c r="D33" s="30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"/>
      <c r="R33" s="178">
        <f t="shared" si="3"/>
        <v>0</v>
      </c>
      <c r="S33" s="7"/>
    </row>
    <row r="34" spans="1:19" s="5" customFormat="1" ht="15" customHeight="1" thickBot="1">
      <c r="A34" s="334" t="s">
        <v>36</v>
      </c>
      <c r="B34" s="335"/>
      <c r="C34" s="335"/>
      <c r="D34" s="336"/>
      <c r="E34" s="48"/>
      <c r="F34" s="48"/>
      <c r="G34" s="56"/>
      <c r="H34" s="56"/>
      <c r="I34" s="56"/>
      <c r="J34" s="48"/>
      <c r="K34" s="48"/>
      <c r="L34" s="48"/>
      <c r="M34" s="56"/>
      <c r="N34" s="48"/>
      <c r="O34" s="48"/>
      <c r="P34" s="48"/>
      <c r="Q34" s="4"/>
      <c r="R34" s="178">
        <f t="shared" si="3"/>
        <v>0</v>
      </c>
    </row>
    <row r="35" spans="1:19" s="5" customFormat="1" ht="20.100000000000001" customHeight="1" thickTop="1" thickBot="1">
      <c r="A35" s="329" t="s">
        <v>119</v>
      </c>
      <c r="B35" s="330"/>
      <c r="C35" s="330"/>
      <c r="D35" s="330"/>
      <c r="E35" s="131">
        <f>SUM(E36:E55)</f>
        <v>0</v>
      </c>
      <c r="F35" s="151">
        <f t="shared" ref="F35:P35" si="4">SUM(F36:F54)</f>
        <v>0</v>
      </c>
      <c r="G35" s="131">
        <f t="shared" si="4"/>
        <v>0</v>
      </c>
      <c r="H35" s="130">
        <f t="shared" si="4"/>
        <v>0</v>
      </c>
      <c r="I35" s="152">
        <f t="shared" si="4"/>
        <v>0</v>
      </c>
      <c r="J35" s="131">
        <f t="shared" si="4"/>
        <v>0</v>
      </c>
      <c r="K35" s="131">
        <f t="shared" si="4"/>
        <v>0</v>
      </c>
      <c r="L35" s="153">
        <f t="shared" si="4"/>
        <v>0</v>
      </c>
      <c r="M35" s="152">
        <f t="shared" si="4"/>
        <v>0</v>
      </c>
      <c r="N35" s="131">
        <f t="shared" si="4"/>
        <v>0</v>
      </c>
      <c r="O35" s="154">
        <f t="shared" si="4"/>
        <v>0</v>
      </c>
      <c r="P35" s="153">
        <f t="shared" si="4"/>
        <v>0</v>
      </c>
      <c r="Q35" s="171"/>
      <c r="R35" s="179">
        <f>SUM(E35:P35)</f>
        <v>0</v>
      </c>
    </row>
    <row r="36" spans="1:19" s="5" customFormat="1" ht="15" customHeight="1" thickTop="1">
      <c r="A36" s="340" t="s">
        <v>34</v>
      </c>
      <c r="B36" s="340"/>
      <c r="C36" s="340"/>
      <c r="D36" s="340"/>
      <c r="E36" s="55"/>
      <c r="F36" s="54"/>
      <c r="G36" s="54"/>
      <c r="H36" s="55"/>
      <c r="I36" s="55"/>
      <c r="J36" s="55"/>
      <c r="K36" s="54"/>
      <c r="L36" s="54"/>
      <c r="M36" s="55"/>
      <c r="N36" s="55"/>
      <c r="O36" s="55"/>
      <c r="P36" s="54"/>
      <c r="Q36" s="4"/>
      <c r="R36" s="178">
        <f t="shared" ref="R36:R56" si="5">SUM(E36:P36)</f>
        <v>0</v>
      </c>
    </row>
    <row r="37" spans="1:19" s="5" customFormat="1" ht="15" customHeight="1">
      <c r="A37" s="319" t="s">
        <v>0</v>
      </c>
      <c r="B37" s="319"/>
      <c r="C37" s="319"/>
      <c r="D37" s="31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"/>
      <c r="R37" s="178">
        <f t="shared" si="5"/>
        <v>0</v>
      </c>
    </row>
    <row r="38" spans="1:19" s="5" customFormat="1" ht="15" customHeight="1">
      <c r="A38" s="290" t="s">
        <v>79</v>
      </c>
      <c r="B38" s="290"/>
      <c r="C38" s="290"/>
      <c r="D38" s="29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"/>
      <c r="R38" s="178">
        <f t="shared" si="5"/>
        <v>0</v>
      </c>
    </row>
    <row r="39" spans="1:19" s="5" customFormat="1" ht="15" customHeight="1">
      <c r="A39" s="319" t="s">
        <v>38</v>
      </c>
      <c r="B39" s="319"/>
      <c r="C39" s="319"/>
      <c r="D39" s="31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"/>
      <c r="R39" s="178">
        <f t="shared" si="5"/>
        <v>0</v>
      </c>
    </row>
    <row r="40" spans="1:19" s="5" customFormat="1" ht="15" customHeight="1">
      <c r="A40" s="310" t="s">
        <v>37</v>
      </c>
      <c r="B40" s="311"/>
      <c r="C40" s="311"/>
      <c r="D40" s="3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"/>
      <c r="R40" s="178">
        <f t="shared" si="5"/>
        <v>0</v>
      </c>
    </row>
    <row r="41" spans="1:19" s="5" customFormat="1" ht="15" customHeight="1">
      <c r="A41" s="319" t="s">
        <v>64</v>
      </c>
      <c r="B41" s="319"/>
      <c r="C41" s="319"/>
      <c r="D41" s="310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/>
      <c r="R41" s="178">
        <f t="shared" si="5"/>
        <v>0</v>
      </c>
    </row>
    <row r="42" spans="1:19" s="5" customFormat="1" ht="15" customHeight="1">
      <c r="A42" s="319" t="s">
        <v>47</v>
      </c>
      <c r="B42" s="319"/>
      <c r="C42" s="319"/>
      <c r="D42" s="31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4"/>
      <c r="R42" s="178">
        <f t="shared" si="5"/>
        <v>0</v>
      </c>
    </row>
    <row r="43" spans="1:19" s="5" customFormat="1" ht="15" customHeight="1">
      <c r="A43" s="310" t="s">
        <v>83</v>
      </c>
      <c r="B43" s="311"/>
      <c r="C43" s="311"/>
      <c r="D43" s="31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"/>
      <c r="R43" s="178">
        <f t="shared" si="5"/>
        <v>0</v>
      </c>
    </row>
    <row r="44" spans="1:19" s="5" customFormat="1" ht="4.9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"/>
      <c r="R44" s="178">
        <f t="shared" si="5"/>
        <v>0</v>
      </c>
    </row>
    <row r="45" spans="1:19" s="5" customFormat="1" ht="15" customHeight="1">
      <c r="A45" s="276" t="s">
        <v>67</v>
      </c>
      <c r="B45" s="277"/>
      <c r="C45" s="277"/>
      <c r="D45" s="27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"/>
      <c r="R45" s="178">
        <f t="shared" si="5"/>
        <v>0</v>
      </c>
    </row>
    <row r="46" spans="1:19" s="5" customFormat="1" ht="15" customHeight="1">
      <c r="A46" s="286" t="s">
        <v>31</v>
      </c>
      <c r="B46" s="287"/>
      <c r="C46" s="287"/>
      <c r="D46" s="28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"/>
      <c r="R46" s="178">
        <f t="shared" si="5"/>
        <v>0</v>
      </c>
    </row>
    <row r="47" spans="1:19" s="5" customFormat="1" ht="15" customHeight="1">
      <c r="A47" s="320" t="s">
        <v>32</v>
      </c>
      <c r="B47" s="320"/>
      <c r="C47" s="320"/>
      <c r="D47" s="32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4"/>
      <c r="R47" s="178">
        <f t="shared" si="5"/>
        <v>0</v>
      </c>
    </row>
    <row r="48" spans="1:19" s="5" customFormat="1" ht="15" customHeight="1">
      <c r="A48" s="320" t="s">
        <v>59</v>
      </c>
      <c r="B48" s="320"/>
      <c r="C48" s="320"/>
      <c r="D48" s="32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4"/>
      <c r="R48" s="178">
        <f t="shared" si="5"/>
        <v>0</v>
      </c>
    </row>
    <row r="49" spans="1:18" s="5" customFormat="1" ht="15" customHeight="1">
      <c r="A49" s="320" t="s">
        <v>60</v>
      </c>
      <c r="B49" s="320"/>
      <c r="C49" s="320"/>
      <c r="D49" s="32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4"/>
      <c r="R49" s="178">
        <f t="shared" si="5"/>
        <v>0</v>
      </c>
    </row>
    <row r="50" spans="1:18" s="5" customFormat="1" ht="15" customHeight="1">
      <c r="A50" s="320" t="s">
        <v>61</v>
      </c>
      <c r="B50" s="320"/>
      <c r="C50" s="320"/>
      <c r="D50" s="3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4"/>
      <c r="R50" s="178">
        <f t="shared" si="5"/>
        <v>0</v>
      </c>
    </row>
    <row r="51" spans="1:18" s="5" customFormat="1" ht="15" customHeight="1">
      <c r="A51" s="286" t="s">
        <v>62</v>
      </c>
      <c r="B51" s="287"/>
      <c r="C51" s="287"/>
      <c r="D51" s="28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4"/>
      <c r="R51" s="178">
        <f t="shared" si="5"/>
        <v>0</v>
      </c>
    </row>
    <row r="52" spans="1:18" s="5" customFormat="1" ht="15" customHeight="1">
      <c r="A52" s="71" t="s">
        <v>55</v>
      </c>
      <c r="B52" s="72"/>
      <c r="C52" s="72"/>
      <c r="D52" s="7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4"/>
      <c r="R52" s="178">
        <f t="shared" si="5"/>
        <v>0</v>
      </c>
    </row>
    <row r="53" spans="1:18" s="5" customFormat="1" ht="15" customHeight="1">
      <c r="A53" s="286" t="s">
        <v>52</v>
      </c>
      <c r="B53" s="287"/>
      <c r="C53" s="287"/>
      <c r="D53" s="288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"/>
      <c r="R53" s="178">
        <f t="shared" si="5"/>
        <v>0</v>
      </c>
    </row>
    <row r="54" spans="1:18" s="5" customFormat="1" ht="15" customHeight="1">
      <c r="A54" s="324" t="s">
        <v>63</v>
      </c>
      <c r="B54" s="324"/>
      <c r="C54" s="324"/>
      <c r="D54" s="324"/>
      <c r="E54" s="24"/>
      <c r="F54" s="48"/>
      <c r="G54" s="48"/>
      <c r="H54" s="24"/>
      <c r="I54" s="48"/>
      <c r="J54" s="48"/>
      <c r="K54" s="48"/>
      <c r="L54" s="48"/>
      <c r="M54" s="48"/>
      <c r="N54" s="48"/>
      <c r="O54" s="48"/>
      <c r="P54" s="48"/>
      <c r="Q54" s="4"/>
      <c r="R54" s="178">
        <f t="shared" si="5"/>
        <v>0</v>
      </c>
    </row>
    <row r="55" spans="1:18" ht="19.95" customHeight="1" thickBot="1">
      <c r="A55" s="265" t="s">
        <v>116</v>
      </c>
      <c r="B55" s="266"/>
      <c r="C55" s="266"/>
      <c r="D55" s="266"/>
      <c r="E55" s="220"/>
      <c r="F55" s="221"/>
      <c r="G55" s="222"/>
      <c r="H55" s="221"/>
      <c r="I55" s="222"/>
      <c r="J55" s="222"/>
      <c r="K55" s="221"/>
      <c r="L55" s="221"/>
      <c r="M55" s="221"/>
      <c r="N55" s="221"/>
      <c r="O55" s="221"/>
      <c r="P55" s="221"/>
      <c r="Q55" s="212"/>
      <c r="R55" s="214">
        <f t="shared" si="5"/>
        <v>0</v>
      </c>
    </row>
    <row r="56" spans="1:18" s="5" customFormat="1" ht="20.100000000000001" customHeight="1" thickTop="1" thickBot="1">
      <c r="A56" s="337" t="s">
        <v>51</v>
      </c>
      <c r="B56" s="338"/>
      <c r="C56" s="338"/>
      <c r="D56" s="339"/>
      <c r="E56" s="131">
        <f t="shared" ref="E56:P56" si="6">E9+E35</f>
        <v>0</v>
      </c>
      <c r="F56" s="133">
        <f t="shared" si="6"/>
        <v>0</v>
      </c>
      <c r="G56" s="131">
        <f t="shared" si="6"/>
        <v>0</v>
      </c>
      <c r="H56" s="132">
        <f t="shared" si="6"/>
        <v>0</v>
      </c>
      <c r="I56" s="131">
        <f t="shared" si="6"/>
        <v>0</v>
      </c>
      <c r="J56" s="131">
        <f t="shared" si="6"/>
        <v>0</v>
      </c>
      <c r="K56" s="133">
        <f t="shared" si="6"/>
        <v>0</v>
      </c>
      <c r="L56" s="133">
        <f t="shared" si="6"/>
        <v>0</v>
      </c>
      <c r="M56" s="133">
        <f t="shared" si="6"/>
        <v>0</v>
      </c>
      <c r="N56" s="133">
        <f t="shared" si="6"/>
        <v>0</v>
      </c>
      <c r="O56" s="132">
        <f t="shared" si="6"/>
        <v>0</v>
      </c>
      <c r="P56" s="213">
        <f t="shared" si="6"/>
        <v>0</v>
      </c>
      <c r="Q56" s="171"/>
      <c r="R56" s="177">
        <f t="shared" si="5"/>
        <v>0</v>
      </c>
    </row>
    <row r="57" spans="1:18" ht="15" customHeight="1" thickTop="1">
      <c r="A57" s="20"/>
      <c r="B57" s="13"/>
      <c r="C57" s="13"/>
      <c r="D57" s="13"/>
      <c r="E57" s="57"/>
      <c r="F57" s="57"/>
      <c r="G57" s="21"/>
      <c r="H57" s="57"/>
      <c r="I57" s="21"/>
      <c r="J57" s="21"/>
      <c r="K57" s="21"/>
      <c r="L57" s="21"/>
      <c r="M57" s="21"/>
      <c r="N57" s="21"/>
      <c r="O57" s="57"/>
      <c r="P57" s="21"/>
      <c r="Q57" s="22"/>
      <c r="R57" s="180"/>
    </row>
    <row r="58" spans="1:18" ht="20.100000000000001" customHeight="1" thickBot="1">
      <c r="A58" s="249"/>
      <c r="B58" s="249"/>
      <c r="C58" s="249"/>
      <c r="D58" s="250"/>
      <c r="E58" s="32">
        <f>E8</f>
        <v>43831</v>
      </c>
      <c r="F58" s="32">
        <f t="shared" ref="F58:P58" si="7">IF(E58="","",EOMONTH(E58,1))</f>
        <v>43890</v>
      </c>
      <c r="G58" s="32">
        <f t="shared" si="7"/>
        <v>43921</v>
      </c>
      <c r="H58" s="32">
        <f t="shared" si="7"/>
        <v>43951</v>
      </c>
      <c r="I58" s="32">
        <f t="shared" si="7"/>
        <v>43982</v>
      </c>
      <c r="J58" s="32">
        <f t="shared" si="7"/>
        <v>44012</v>
      </c>
      <c r="K58" s="32">
        <f t="shared" si="7"/>
        <v>44043</v>
      </c>
      <c r="L58" s="32">
        <f t="shared" si="7"/>
        <v>44074</v>
      </c>
      <c r="M58" s="33">
        <f t="shared" si="7"/>
        <v>44104</v>
      </c>
      <c r="N58" s="32">
        <f t="shared" si="7"/>
        <v>44135</v>
      </c>
      <c r="O58" s="32">
        <f t="shared" si="7"/>
        <v>44165</v>
      </c>
      <c r="P58" s="32">
        <f t="shared" si="7"/>
        <v>44196</v>
      </c>
      <c r="Q58" s="19"/>
      <c r="R58" s="230" t="s">
        <v>88</v>
      </c>
    </row>
    <row r="59" spans="1:18" ht="20.100000000000001" customHeight="1" thickTop="1" thickBot="1">
      <c r="A59" s="304" t="s">
        <v>120</v>
      </c>
      <c r="B59" s="305"/>
      <c r="C59" s="305"/>
      <c r="D59" s="306"/>
      <c r="E59" s="155">
        <f>SUM(E60:E86)</f>
        <v>0</v>
      </c>
      <c r="F59" s="155">
        <f t="shared" ref="F59:P59" si="8">SUM(F60:F86)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6">
        <f t="shared" si="8"/>
        <v>0</v>
      </c>
      <c r="N59" s="155">
        <f t="shared" si="8"/>
        <v>0</v>
      </c>
      <c r="O59" s="155">
        <f t="shared" si="8"/>
        <v>0</v>
      </c>
      <c r="P59" s="155">
        <f t="shared" si="8"/>
        <v>0</v>
      </c>
      <c r="R59" s="181">
        <f>SUM(E59:P59)</f>
        <v>0</v>
      </c>
    </row>
    <row r="60" spans="1:18" ht="15" customHeight="1" thickTop="1">
      <c r="A60" s="301" t="s">
        <v>68</v>
      </c>
      <c r="B60" s="302"/>
      <c r="C60" s="302"/>
      <c r="D60" s="303"/>
      <c r="E60" s="50"/>
      <c r="F60" s="50"/>
      <c r="G60" s="87"/>
      <c r="H60" s="50"/>
      <c r="I60" s="50"/>
      <c r="J60" s="51"/>
      <c r="K60" s="50"/>
      <c r="L60" s="50"/>
      <c r="M60" s="51"/>
      <c r="N60" s="50"/>
      <c r="O60" s="50"/>
      <c r="P60" s="50"/>
      <c r="Q60" s="4"/>
      <c r="R60" s="182">
        <f>SUM(E60:P60)</f>
        <v>0</v>
      </c>
    </row>
    <row r="61" spans="1:18" ht="15" customHeight="1">
      <c r="A61" s="267" t="s">
        <v>90</v>
      </c>
      <c r="B61" s="268"/>
      <c r="C61" s="268"/>
      <c r="D61" s="269"/>
      <c r="E61" s="51"/>
      <c r="F61" s="51"/>
      <c r="G61" s="87"/>
      <c r="H61" s="25"/>
      <c r="I61" s="51"/>
      <c r="J61" s="51"/>
      <c r="K61" s="51"/>
      <c r="L61" s="51"/>
      <c r="M61" s="51"/>
      <c r="N61" s="51"/>
      <c r="O61" s="51"/>
      <c r="P61" s="51"/>
      <c r="Q61" s="4"/>
      <c r="R61" s="182">
        <f t="shared" ref="R61:R86" si="9">SUM(E61:P61)</f>
        <v>0</v>
      </c>
    </row>
    <row r="62" spans="1:18" ht="5.0999999999999996" customHeight="1">
      <c r="A62" s="321"/>
      <c r="B62" s="322"/>
      <c r="C62" s="322"/>
      <c r="D62" s="323"/>
      <c r="E62" s="51"/>
      <c r="F62" s="51"/>
      <c r="G62" s="87"/>
      <c r="H62" s="53"/>
      <c r="I62" s="51"/>
      <c r="J62" s="51"/>
      <c r="K62" s="51"/>
      <c r="L62" s="51"/>
      <c r="M62" s="51"/>
      <c r="N62" s="51"/>
      <c r="O62" s="51"/>
      <c r="P62" s="51"/>
      <c r="Q62" s="4"/>
      <c r="R62" s="182">
        <f t="shared" si="9"/>
        <v>0</v>
      </c>
    </row>
    <row r="63" spans="1:18" ht="15" customHeight="1">
      <c r="A63" s="290" t="s">
        <v>12</v>
      </c>
      <c r="B63" s="290"/>
      <c r="C63" s="290"/>
      <c r="D63" s="29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4"/>
      <c r="R63" s="182">
        <f t="shared" si="9"/>
        <v>0</v>
      </c>
    </row>
    <row r="64" spans="1:18" ht="15" customHeight="1">
      <c r="A64" s="290" t="s">
        <v>21</v>
      </c>
      <c r="B64" s="290"/>
      <c r="C64" s="290"/>
      <c r="D64" s="29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R64" s="182">
        <f t="shared" si="9"/>
        <v>0</v>
      </c>
    </row>
    <row r="65" spans="1:19" ht="15" customHeight="1">
      <c r="A65" s="290" t="s">
        <v>77</v>
      </c>
      <c r="B65" s="290"/>
      <c r="C65" s="290"/>
      <c r="D65" s="29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R65" s="182">
        <f t="shared" si="9"/>
        <v>0</v>
      </c>
    </row>
    <row r="66" spans="1:19" ht="15" customHeight="1">
      <c r="A66" s="290" t="s">
        <v>13</v>
      </c>
      <c r="B66" s="290"/>
      <c r="C66" s="290"/>
      <c r="D66" s="29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R66" s="182">
        <f t="shared" si="9"/>
        <v>0</v>
      </c>
    </row>
    <row r="67" spans="1:19" ht="15" customHeight="1">
      <c r="A67" s="290" t="s">
        <v>17</v>
      </c>
      <c r="B67" s="290"/>
      <c r="C67" s="290"/>
      <c r="D67" s="29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R67" s="182">
        <f t="shared" si="9"/>
        <v>0</v>
      </c>
    </row>
    <row r="68" spans="1:19" ht="15" customHeight="1">
      <c r="A68" s="290" t="s">
        <v>15</v>
      </c>
      <c r="B68" s="290"/>
      <c r="C68" s="290"/>
      <c r="D68" s="29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R68" s="182">
        <f t="shared" si="9"/>
        <v>0</v>
      </c>
    </row>
    <row r="69" spans="1:19" ht="15" customHeight="1">
      <c r="A69" s="290" t="s">
        <v>16</v>
      </c>
      <c r="B69" s="290"/>
      <c r="C69" s="290"/>
      <c r="D69" s="290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R69" s="182">
        <f t="shared" si="9"/>
        <v>0</v>
      </c>
    </row>
    <row r="70" spans="1:19" ht="15" customHeight="1">
      <c r="A70" s="290" t="s">
        <v>14</v>
      </c>
      <c r="B70" s="290"/>
      <c r="C70" s="290"/>
      <c r="D70" s="290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R70" s="182">
        <f t="shared" si="9"/>
        <v>0</v>
      </c>
    </row>
    <row r="71" spans="1:19" ht="15" customHeight="1">
      <c r="A71" s="290" t="s">
        <v>18</v>
      </c>
      <c r="B71" s="290"/>
      <c r="C71" s="290"/>
      <c r="D71" s="290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R71" s="182">
        <f t="shared" si="9"/>
        <v>0</v>
      </c>
    </row>
    <row r="72" spans="1:19" ht="15" customHeight="1">
      <c r="A72" s="267" t="s">
        <v>81</v>
      </c>
      <c r="B72" s="268"/>
      <c r="C72" s="268"/>
      <c r="D72" s="269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R72" s="182">
        <f t="shared" si="9"/>
        <v>0</v>
      </c>
    </row>
    <row r="73" spans="1:19" ht="15" customHeight="1">
      <c r="A73" s="290" t="s">
        <v>39</v>
      </c>
      <c r="B73" s="290"/>
      <c r="C73" s="290"/>
      <c r="D73" s="290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R73" s="182">
        <f t="shared" si="9"/>
        <v>0</v>
      </c>
    </row>
    <row r="74" spans="1:19" ht="15" customHeight="1">
      <c r="A74" s="290" t="s">
        <v>40</v>
      </c>
      <c r="B74" s="290"/>
      <c r="C74" s="290"/>
      <c r="D74" s="290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R74" s="182">
        <f t="shared" si="9"/>
        <v>0</v>
      </c>
    </row>
    <row r="75" spans="1:19" ht="15" customHeight="1">
      <c r="A75" s="290" t="s">
        <v>41</v>
      </c>
      <c r="B75" s="290"/>
      <c r="C75" s="290"/>
      <c r="D75" s="290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R75" s="182">
        <f t="shared" si="9"/>
        <v>0</v>
      </c>
    </row>
    <row r="76" spans="1:19" ht="15" customHeight="1">
      <c r="A76" s="267" t="s">
        <v>20</v>
      </c>
      <c r="B76" s="268"/>
      <c r="C76" s="268"/>
      <c r="D76" s="26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R76" s="182">
        <f t="shared" si="9"/>
        <v>0</v>
      </c>
    </row>
    <row r="77" spans="1:19" ht="15" customHeight="1">
      <c r="A77" s="267" t="s">
        <v>19</v>
      </c>
      <c r="B77" s="268"/>
      <c r="C77" s="268"/>
      <c r="D77" s="269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R77" s="182">
        <f t="shared" si="9"/>
        <v>0</v>
      </c>
      <c r="S77" s="7"/>
    </row>
    <row r="78" spans="1:19" ht="15" customHeight="1">
      <c r="A78" s="267" t="s">
        <v>4</v>
      </c>
      <c r="B78" s="268"/>
      <c r="C78" s="268"/>
      <c r="D78" s="269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R78" s="182">
        <f t="shared" si="9"/>
        <v>0</v>
      </c>
    </row>
    <row r="79" spans="1:19" ht="15" customHeight="1">
      <c r="A79" s="267" t="s">
        <v>82</v>
      </c>
      <c r="B79" s="268"/>
      <c r="C79" s="268"/>
      <c r="D79" s="268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R79" s="182">
        <f t="shared" si="9"/>
        <v>0</v>
      </c>
    </row>
    <row r="80" spans="1:19" ht="4.9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R80" s="182">
        <f t="shared" si="9"/>
        <v>0</v>
      </c>
    </row>
    <row r="81" spans="1:18" ht="15" customHeight="1">
      <c r="A81" s="276" t="s">
        <v>67</v>
      </c>
      <c r="B81" s="277"/>
      <c r="C81" s="277"/>
      <c r="D81" s="27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2"/>
      <c r="R81" s="182">
        <f t="shared" si="9"/>
        <v>0</v>
      </c>
    </row>
    <row r="82" spans="1:18" ht="15" customHeight="1">
      <c r="A82" s="273" t="s">
        <v>74</v>
      </c>
      <c r="B82" s="274"/>
      <c r="C82" s="274"/>
      <c r="D82" s="27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R82" s="182">
        <f t="shared" si="9"/>
        <v>0</v>
      </c>
    </row>
    <row r="83" spans="1:18" ht="15" customHeight="1">
      <c r="A83" s="273" t="s">
        <v>42</v>
      </c>
      <c r="B83" s="274"/>
      <c r="C83" s="274"/>
      <c r="D83" s="27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R83" s="182">
        <f t="shared" si="9"/>
        <v>0</v>
      </c>
    </row>
    <row r="84" spans="1:18" ht="15" customHeight="1">
      <c r="A84" s="280" t="s">
        <v>43</v>
      </c>
      <c r="B84" s="281"/>
      <c r="C84" s="281"/>
      <c r="D84" s="282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R84" s="182">
        <f t="shared" si="9"/>
        <v>0</v>
      </c>
    </row>
    <row r="85" spans="1:18" ht="15" customHeight="1">
      <c r="A85" s="26" t="s">
        <v>44</v>
      </c>
      <c r="B85" s="27"/>
      <c r="C85" s="27"/>
      <c r="D85" s="28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R85" s="182">
        <f t="shared" si="9"/>
        <v>0</v>
      </c>
    </row>
    <row r="86" spans="1:18" ht="15" customHeight="1">
      <c r="A86" s="280" t="s">
        <v>85</v>
      </c>
      <c r="B86" s="281"/>
      <c r="C86" s="281"/>
      <c r="D86" s="282"/>
      <c r="E86" s="25"/>
      <c r="F86" s="25"/>
      <c r="G86" s="49"/>
      <c r="H86" s="49"/>
      <c r="I86" s="49"/>
      <c r="J86" s="25"/>
      <c r="K86" s="25"/>
      <c r="L86" s="49"/>
      <c r="M86" s="25"/>
      <c r="N86" s="49"/>
      <c r="O86" s="49"/>
      <c r="P86" s="25"/>
      <c r="R86" s="182">
        <f t="shared" si="9"/>
        <v>0</v>
      </c>
    </row>
    <row r="87" spans="1:18" ht="4.95" customHeight="1" thickBot="1">
      <c r="A87" s="239"/>
      <c r="B87" s="240"/>
      <c r="C87" s="240"/>
      <c r="D87" s="240"/>
      <c r="E87" s="169"/>
      <c r="F87" s="169"/>
      <c r="G87" s="215"/>
      <c r="H87" s="60"/>
      <c r="I87" s="60"/>
      <c r="J87" s="60"/>
      <c r="K87" s="169"/>
      <c r="L87" s="60"/>
      <c r="M87" s="169"/>
      <c r="N87" s="60"/>
      <c r="O87" s="60"/>
      <c r="P87" s="170"/>
      <c r="R87" s="180"/>
    </row>
    <row r="88" spans="1:18" ht="20.100000000000001" customHeight="1" thickTop="1" thickBot="1">
      <c r="A88" s="270" t="s">
        <v>121</v>
      </c>
      <c r="B88" s="271"/>
      <c r="C88" s="271"/>
      <c r="D88" s="272"/>
      <c r="E88" s="157">
        <f>SUM(E89:E100)</f>
        <v>0</v>
      </c>
      <c r="F88" s="157">
        <f t="shared" ref="F88:P88" si="10">SUM(F89:F100)</f>
        <v>0</v>
      </c>
      <c r="G88" s="157">
        <f t="shared" si="10"/>
        <v>0</v>
      </c>
      <c r="H88" s="157">
        <f t="shared" si="10"/>
        <v>0</v>
      </c>
      <c r="I88" s="157">
        <f t="shared" si="10"/>
        <v>0</v>
      </c>
      <c r="J88" s="157">
        <f t="shared" si="10"/>
        <v>0</v>
      </c>
      <c r="K88" s="157">
        <f t="shared" si="10"/>
        <v>0</v>
      </c>
      <c r="L88" s="157">
        <f t="shared" si="10"/>
        <v>0</v>
      </c>
      <c r="M88" s="157">
        <f t="shared" si="10"/>
        <v>0</v>
      </c>
      <c r="N88" s="157">
        <f t="shared" si="10"/>
        <v>0</v>
      </c>
      <c r="O88" s="157">
        <f t="shared" si="10"/>
        <v>0</v>
      </c>
      <c r="P88" s="157">
        <f t="shared" si="10"/>
        <v>0</v>
      </c>
      <c r="Q88" s="174"/>
      <c r="R88" s="181">
        <f>SUM(E88:P88)</f>
        <v>0</v>
      </c>
    </row>
    <row r="89" spans="1:18" ht="15" customHeight="1" thickTop="1">
      <c r="A89" s="291" t="s">
        <v>57</v>
      </c>
      <c r="B89" s="291"/>
      <c r="C89" s="291"/>
      <c r="D89" s="291"/>
      <c r="E89" s="50"/>
      <c r="F89" s="50"/>
      <c r="G89" s="51"/>
      <c r="H89" s="51"/>
      <c r="I89" s="51"/>
      <c r="J89" s="50"/>
      <c r="K89" s="50"/>
      <c r="L89" s="50"/>
      <c r="M89" s="50"/>
      <c r="N89" s="50"/>
      <c r="O89" s="50"/>
      <c r="P89" s="50"/>
      <c r="R89" s="184">
        <f>SUM(E89:P89)</f>
        <v>0</v>
      </c>
    </row>
    <row r="90" spans="1:18" ht="15" customHeight="1">
      <c r="A90" s="290" t="s">
        <v>45</v>
      </c>
      <c r="B90" s="290"/>
      <c r="C90" s="290"/>
      <c r="D90" s="29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R90" s="184">
        <f t="shared" ref="R90:R100" si="11">SUM(E90:P90)</f>
        <v>0</v>
      </c>
    </row>
    <row r="91" spans="1:18" ht="15" customHeight="1">
      <c r="A91" s="290" t="s">
        <v>46</v>
      </c>
      <c r="B91" s="290"/>
      <c r="C91" s="290"/>
      <c r="D91" s="29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R91" s="184">
        <f t="shared" si="11"/>
        <v>0</v>
      </c>
    </row>
    <row r="92" spans="1:18" ht="15" customHeight="1">
      <c r="A92" s="296" t="s">
        <v>80</v>
      </c>
      <c r="B92" s="297"/>
      <c r="C92" s="297"/>
      <c r="D92" s="298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R92" s="184">
        <f t="shared" si="11"/>
        <v>0</v>
      </c>
    </row>
    <row r="93" spans="1:18" ht="15" customHeight="1">
      <c r="A93" s="267" t="s">
        <v>83</v>
      </c>
      <c r="B93" s="268"/>
      <c r="C93" s="268"/>
      <c r="D93" s="269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R93" s="184">
        <f t="shared" si="11"/>
        <v>0</v>
      </c>
    </row>
    <row r="94" spans="1:18" ht="15" customHeight="1">
      <c r="A94" s="290" t="s">
        <v>3</v>
      </c>
      <c r="B94" s="290"/>
      <c r="C94" s="290"/>
      <c r="D94" s="29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R94" s="184">
        <f t="shared" si="11"/>
        <v>0</v>
      </c>
    </row>
    <row r="95" spans="1:18" ht="4.95" customHeight="1">
      <c r="A95" s="14"/>
      <c r="B95" s="15"/>
      <c r="C95" s="15"/>
      <c r="D95" s="15"/>
      <c r="E95" s="58"/>
      <c r="F95" s="58"/>
      <c r="G95" s="58"/>
      <c r="H95" s="58"/>
      <c r="I95" s="60"/>
      <c r="J95" s="58"/>
      <c r="K95" s="58"/>
      <c r="L95" s="60"/>
      <c r="M95" s="58"/>
      <c r="N95" s="60"/>
      <c r="O95" s="58"/>
      <c r="P95" s="59"/>
      <c r="R95" s="184">
        <f t="shared" si="11"/>
        <v>0</v>
      </c>
    </row>
    <row r="96" spans="1:18" ht="15" customHeight="1">
      <c r="A96" s="276" t="s">
        <v>67</v>
      </c>
      <c r="B96" s="277"/>
      <c r="C96" s="277"/>
      <c r="D96" s="277"/>
      <c r="E96" s="58"/>
      <c r="F96" s="60"/>
      <c r="G96" s="58"/>
      <c r="H96" s="58"/>
      <c r="I96" s="58"/>
      <c r="J96" s="58"/>
      <c r="K96" s="58"/>
      <c r="L96" s="60"/>
      <c r="M96" s="58"/>
      <c r="N96" s="58"/>
      <c r="O96" s="58"/>
      <c r="P96" s="52"/>
      <c r="R96" s="184">
        <f t="shared" si="11"/>
        <v>0</v>
      </c>
    </row>
    <row r="97" spans="1:21" ht="15" customHeight="1">
      <c r="A97" s="289" t="s">
        <v>58</v>
      </c>
      <c r="B97" s="289"/>
      <c r="C97" s="289"/>
      <c r="D97" s="28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R97" s="184">
        <f t="shared" si="11"/>
        <v>0</v>
      </c>
    </row>
    <row r="98" spans="1:21" ht="15" customHeight="1">
      <c r="A98" s="286" t="s">
        <v>56</v>
      </c>
      <c r="B98" s="287"/>
      <c r="C98" s="287"/>
      <c r="D98" s="28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R98" s="184">
        <f t="shared" si="11"/>
        <v>0</v>
      </c>
    </row>
    <row r="99" spans="1:21" ht="15" customHeight="1">
      <c r="A99" s="292" t="s">
        <v>84</v>
      </c>
      <c r="B99" s="292"/>
      <c r="C99" s="292"/>
      <c r="D99" s="292"/>
      <c r="E99" s="25"/>
      <c r="F99" s="49"/>
      <c r="G99" s="49"/>
      <c r="H99" s="49"/>
      <c r="I99" s="49"/>
      <c r="J99" s="25"/>
      <c r="K99" s="49"/>
      <c r="L99" s="49"/>
      <c r="M99" s="49"/>
      <c r="N99" s="49"/>
      <c r="O99" s="49"/>
      <c r="P99" s="25"/>
      <c r="R99" s="184">
        <f t="shared" si="11"/>
        <v>0</v>
      </c>
    </row>
    <row r="100" spans="1:21" ht="19.95" customHeight="1" thickBot="1">
      <c r="A100" s="265" t="s">
        <v>115</v>
      </c>
      <c r="B100" s="266"/>
      <c r="C100" s="266"/>
      <c r="D100" s="266"/>
      <c r="E100" s="216"/>
      <c r="F100" s="217"/>
      <c r="G100" s="217"/>
      <c r="H100" s="217"/>
      <c r="I100" s="217"/>
      <c r="J100" s="217"/>
      <c r="K100" s="218"/>
      <c r="L100" s="219"/>
      <c r="M100" s="217"/>
      <c r="N100" s="217"/>
      <c r="O100" s="217"/>
      <c r="P100" s="218"/>
      <c r="Q100" s="212"/>
      <c r="R100" s="184">
        <f t="shared" si="11"/>
        <v>0</v>
      </c>
    </row>
    <row r="101" spans="1:21" ht="19.95" customHeight="1" thickTop="1" thickBot="1">
      <c r="A101" s="261" t="s">
        <v>9</v>
      </c>
      <c r="B101" s="262"/>
      <c r="C101" s="262"/>
      <c r="D101" s="262"/>
      <c r="E101" s="225">
        <f t="shared" ref="E101:P101" si="12">E123</f>
        <v>0</v>
      </c>
      <c r="F101" s="225">
        <f t="shared" si="12"/>
        <v>0</v>
      </c>
      <c r="G101" s="225">
        <f t="shared" si="12"/>
        <v>0</v>
      </c>
      <c r="H101" s="225">
        <f t="shared" si="12"/>
        <v>0</v>
      </c>
      <c r="I101" s="225">
        <f t="shared" si="12"/>
        <v>0</v>
      </c>
      <c r="J101" s="226">
        <f t="shared" si="12"/>
        <v>0</v>
      </c>
      <c r="K101" s="225">
        <f t="shared" si="12"/>
        <v>0</v>
      </c>
      <c r="L101" s="225">
        <f t="shared" si="12"/>
        <v>0</v>
      </c>
      <c r="M101" s="225">
        <f t="shared" si="12"/>
        <v>0</v>
      </c>
      <c r="N101" s="225">
        <f t="shared" si="12"/>
        <v>0</v>
      </c>
      <c r="O101" s="225">
        <f t="shared" si="12"/>
        <v>0</v>
      </c>
      <c r="P101" s="226">
        <f t="shared" si="12"/>
        <v>0</v>
      </c>
      <c r="Q101" s="175"/>
      <c r="R101" s="183">
        <f>SUM(E101:P101)</f>
        <v>0</v>
      </c>
    </row>
    <row r="102" spans="1:21" ht="20.100000000000001" customHeight="1" thickTop="1" thickBot="1">
      <c r="A102" s="293" t="s">
        <v>53</v>
      </c>
      <c r="B102" s="294"/>
      <c r="C102" s="294"/>
      <c r="D102" s="295"/>
      <c r="E102" s="125">
        <f t="shared" ref="E102:P102" si="13">E59+E88</f>
        <v>0</v>
      </c>
      <c r="F102" s="125">
        <f t="shared" si="13"/>
        <v>0</v>
      </c>
      <c r="G102" s="126">
        <f t="shared" si="13"/>
        <v>0</v>
      </c>
      <c r="H102" s="127">
        <f t="shared" si="13"/>
        <v>0</v>
      </c>
      <c r="I102" s="126">
        <f t="shared" si="13"/>
        <v>0</v>
      </c>
      <c r="J102" s="126">
        <f t="shared" si="13"/>
        <v>0</v>
      </c>
      <c r="K102" s="128">
        <f t="shared" si="13"/>
        <v>0</v>
      </c>
      <c r="L102" s="129">
        <f t="shared" si="13"/>
        <v>0</v>
      </c>
      <c r="M102" s="125">
        <f t="shared" si="13"/>
        <v>0</v>
      </c>
      <c r="N102" s="125">
        <f t="shared" si="13"/>
        <v>0</v>
      </c>
      <c r="O102" s="125">
        <f t="shared" si="13"/>
        <v>0</v>
      </c>
      <c r="P102" s="128">
        <f t="shared" si="13"/>
        <v>0</v>
      </c>
      <c r="Q102" s="174"/>
      <c r="R102" s="181">
        <f>SUM(E102:P102)</f>
        <v>0</v>
      </c>
      <c r="S102" s="8"/>
      <c r="T102" s="8"/>
      <c r="U102" s="8"/>
    </row>
    <row r="103" spans="1:21" ht="20.100000000000001" customHeight="1" thickTop="1" thickBot="1">
      <c r="A103" s="283" t="s">
        <v>48</v>
      </c>
      <c r="B103" s="284"/>
      <c r="C103" s="284"/>
      <c r="D103" s="285"/>
      <c r="E103" s="119">
        <f t="shared" ref="E103:P103" si="14">E56-E102</f>
        <v>0</v>
      </c>
      <c r="F103" s="119">
        <f t="shared" si="14"/>
        <v>0</v>
      </c>
      <c r="G103" s="120">
        <f t="shared" si="14"/>
        <v>0</v>
      </c>
      <c r="H103" s="121">
        <f t="shared" si="14"/>
        <v>0</v>
      </c>
      <c r="I103" s="121">
        <f t="shared" si="14"/>
        <v>0</v>
      </c>
      <c r="J103" s="121">
        <f t="shared" si="14"/>
        <v>0</v>
      </c>
      <c r="K103" s="121">
        <f t="shared" si="14"/>
        <v>0</v>
      </c>
      <c r="L103" s="122">
        <f t="shared" si="14"/>
        <v>0</v>
      </c>
      <c r="M103" s="123">
        <f t="shared" si="14"/>
        <v>0</v>
      </c>
      <c r="N103" s="119">
        <f t="shared" si="14"/>
        <v>0</v>
      </c>
      <c r="O103" s="124">
        <f t="shared" si="14"/>
        <v>0</v>
      </c>
      <c r="P103" s="119">
        <f t="shared" si="14"/>
        <v>0</v>
      </c>
      <c r="Q103" s="80"/>
      <c r="R103" s="185">
        <f>SUM(E103:P103)</f>
        <v>0</v>
      </c>
      <c r="S103" s="8"/>
      <c r="T103" s="8"/>
      <c r="U103" s="8"/>
    </row>
    <row r="104" spans="1:21" ht="15" customHeight="1" thickTop="1">
      <c r="A104" s="20"/>
      <c r="B104" s="13"/>
      <c r="C104" s="13"/>
      <c r="D104" s="13"/>
      <c r="E104" s="79"/>
      <c r="F104" s="23"/>
      <c r="G104" s="79"/>
      <c r="H104" s="23"/>
      <c r="I104" s="23"/>
      <c r="J104" s="23"/>
      <c r="K104" s="79"/>
      <c r="L104" s="79"/>
      <c r="M104" s="79"/>
      <c r="N104" s="79"/>
      <c r="O104" s="23"/>
      <c r="P104" s="23"/>
    </row>
    <row r="105" spans="1:21" ht="19.95" customHeight="1" thickBot="1">
      <c r="A105" s="249"/>
      <c r="B105" s="249"/>
      <c r="C105" s="249"/>
      <c r="D105" s="250"/>
      <c r="E105" s="32">
        <f>E8</f>
        <v>43831</v>
      </c>
      <c r="F105" s="33">
        <f t="shared" ref="F105:P105" si="15">IF(E105="","",EOMONTH(E105,1))</f>
        <v>43890</v>
      </c>
      <c r="G105" s="33">
        <f t="shared" si="15"/>
        <v>43921</v>
      </c>
      <c r="H105" s="33">
        <f t="shared" si="15"/>
        <v>43951</v>
      </c>
      <c r="I105" s="33">
        <f t="shared" si="15"/>
        <v>43982</v>
      </c>
      <c r="J105" s="33">
        <f t="shared" si="15"/>
        <v>44012</v>
      </c>
      <c r="K105" s="34">
        <f t="shared" si="15"/>
        <v>44043</v>
      </c>
      <c r="L105" s="35">
        <f t="shared" si="15"/>
        <v>44074</v>
      </c>
      <c r="M105" s="32">
        <f t="shared" si="15"/>
        <v>44104</v>
      </c>
      <c r="N105" s="32">
        <f t="shared" si="15"/>
        <v>44135</v>
      </c>
      <c r="O105" s="33">
        <f t="shared" si="15"/>
        <v>44165</v>
      </c>
      <c r="P105" s="32">
        <f t="shared" si="15"/>
        <v>44196</v>
      </c>
    </row>
    <row r="106" spans="1:21" ht="20.100000000000001" customHeight="1" thickTop="1" thickBot="1">
      <c r="A106" s="278" t="s">
        <v>76</v>
      </c>
      <c r="B106" s="279"/>
      <c r="C106" s="279"/>
      <c r="D106" s="279"/>
      <c r="E106" s="186">
        <f t="shared" ref="E106:P106" si="16">E56-E102+E6+E108-E109</f>
        <v>0</v>
      </c>
      <c r="F106" s="187">
        <f t="shared" si="16"/>
        <v>0</v>
      </c>
      <c r="G106" s="187">
        <f t="shared" si="16"/>
        <v>0</v>
      </c>
      <c r="H106" s="187">
        <f t="shared" si="16"/>
        <v>0</v>
      </c>
      <c r="I106" s="187">
        <f t="shared" si="16"/>
        <v>0</v>
      </c>
      <c r="J106" s="188">
        <f t="shared" si="16"/>
        <v>0</v>
      </c>
      <c r="K106" s="188">
        <f t="shared" si="16"/>
        <v>0</v>
      </c>
      <c r="L106" s="188">
        <f t="shared" si="16"/>
        <v>0</v>
      </c>
      <c r="M106" s="188">
        <f t="shared" si="16"/>
        <v>0</v>
      </c>
      <c r="N106" s="188">
        <f t="shared" si="16"/>
        <v>0</v>
      </c>
      <c r="O106" s="189">
        <f t="shared" si="16"/>
        <v>0</v>
      </c>
      <c r="P106" s="187">
        <f t="shared" si="16"/>
        <v>0</v>
      </c>
      <c r="Q106" s="22"/>
    </row>
    <row r="107" spans="1:21" ht="16.2" customHeight="1" thickTop="1" thickBot="1">
      <c r="A107" s="327" t="s">
        <v>125</v>
      </c>
      <c r="B107" s="328"/>
      <c r="C107" s="328"/>
      <c r="D107" s="328"/>
      <c r="E107" s="104"/>
      <c r="F107" s="116">
        <f>E107-E108+E109</f>
        <v>0</v>
      </c>
      <c r="G107" s="113">
        <f t="shared" ref="G107:P107" si="17">F107-F108+F109</f>
        <v>0</v>
      </c>
      <c r="H107" s="115">
        <f t="shared" si="17"/>
        <v>0</v>
      </c>
      <c r="I107" s="113">
        <f t="shared" si="17"/>
        <v>0</v>
      </c>
      <c r="J107" s="113">
        <f t="shared" si="17"/>
        <v>0</v>
      </c>
      <c r="K107" s="113">
        <f t="shared" si="17"/>
        <v>0</v>
      </c>
      <c r="L107" s="114">
        <f t="shared" si="17"/>
        <v>0</v>
      </c>
      <c r="M107" s="111">
        <f t="shared" si="17"/>
        <v>0</v>
      </c>
      <c r="N107" s="113">
        <f t="shared" si="17"/>
        <v>0</v>
      </c>
      <c r="O107" s="111">
        <f t="shared" si="17"/>
        <v>0</v>
      </c>
      <c r="P107" s="112">
        <f t="shared" si="17"/>
        <v>0</v>
      </c>
    </row>
    <row r="108" spans="1:21" ht="15" thickTop="1">
      <c r="A108" s="263" t="s">
        <v>49</v>
      </c>
      <c r="B108" s="264"/>
      <c r="C108" s="264"/>
      <c r="D108" s="264"/>
      <c r="E108" s="137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21" ht="15" thickBot="1">
      <c r="A109" s="241" t="s">
        <v>50</v>
      </c>
      <c r="B109" s="241"/>
      <c r="C109" s="241"/>
      <c r="D109" s="241"/>
      <c r="E109" s="139"/>
      <c r="F109" s="140"/>
      <c r="G109" s="141"/>
      <c r="H109" s="140"/>
      <c r="I109" s="140"/>
      <c r="J109" s="141"/>
      <c r="K109" s="141"/>
      <c r="L109" s="140"/>
      <c r="M109" s="141"/>
      <c r="N109" s="140"/>
      <c r="O109" s="141"/>
      <c r="P109" s="141"/>
    </row>
    <row r="110" spans="1:21" ht="19.95" customHeight="1" thickTop="1" thickBot="1">
      <c r="A110" s="242" t="s">
        <v>54</v>
      </c>
      <c r="B110" s="243"/>
      <c r="C110" s="243"/>
      <c r="D110" s="243"/>
      <c r="E110" s="188">
        <f>E106+E107-E108+E109</f>
        <v>0</v>
      </c>
      <c r="F110" s="188">
        <f t="shared" ref="F110:P110" si="18">F106+F107-F108+F109</f>
        <v>0</v>
      </c>
      <c r="G110" s="188">
        <f t="shared" si="18"/>
        <v>0</v>
      </c>
      <c r="H110" s="188">
        <f t="shared" si="18"/>
        <v>0</v>
      </c>
      <c r="I110" s="188">
        <f t="shared" si="18"/>
        <v>0</v>
      </c>
      <c r="J110" s="188">
        <f t="shared" si="18"/>
        <v>0</v>
      </c>
      <c r="K110" s="188">
        <f t="shared" si="18"/>
        <v>0</v>
      </c>
      <c r="L110" s="188">
        <f t="shared" si="18"/>
        <v>0</v>
      </c>
      <c r="M110" s="188">
        <f t="shared" si="18"/>
        <v>0</v>
      </c>
      <c r="N110" s="188">
        <f t="shared" si="18"/>
        <v>0</v>
      </c>
      <c r="O110" s="188">
        <f t="shared" si="18"/>
        <v>0</v>
      </c>
      <c r="P110" s="188">
        <f t="shared" si="18"/>
        <v>0</v>
      </c>
    </row>
    <row r="111" spans="1:21" ht="16.350000000000001" customHeight="1" thickTop="1" thickBot="1">
      <c r="A111" s="107"/>
      <c r="B111" s="107"/>
      <c r="C111" s="107"/>
      <c r="D111" s="142"/>
      <c r="E111" s="143"/>
      <c r="F111" s="144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22"/>
    </row>
    <row r="112" spans="1:21" ht="16.350000000000001" customHeight="1" thickTop="1" thickBot="1">
      <c r="A112" s="244" t="s">
        <v>126</v>
      </c>
      <c r="B112" s="245"/>
      <c r="C112" s="245"/>
      <c r="D112" s="246"/>
      <c r="E112" s="78"/>
      <c r="F112" s="117">
        <f>E112</f>
        <v>0</v>
      </c>
      <c r="G112" s="113">
        <f t="shared" ref="G112:P112" si="19">F112</f>
        <v>0</v>
      </c>
      <c r="H112" s="109">
        <f t="shared" si="19"/>
        <v>0</v>
      </c>
      <c r="I112" s="113">
        <f t="shared" si="19"/>
        <v>0</v>
      </c>
      <c r="J112" s="113">
        <f t="shared" si="19"/>
        <v>0</v>
      </c>
      <c r="K112" s="113">
        <f t="shared" si="19"/>
        <v>0</v>
      </c>
      <c r="L112" s="114">
        <f t="shared" si="19"/>
        <v>0</v>
      </c>
      <c r="M112" s="109">
        <f t="shared" si="19"/>
        <v>0</v>
      </c>
      <c r="N112" s="113">
        <f t="shared" si="19"/>
        <v>0</v>
      </c>
      <c r="O112" s="111">
        <f t="shared" si="19"/>
        <v>0</v>
      </c>
      <c r="P112" s="112">
        <f t="shared" si="19"/>
        <v>0</v>
      </c>
      <c r="Q112" s="22"/>
    </row>
    <row r="113" spans="1:18" ht="16.350000000000001" customHeight="1" thickTop="1" thickBot="1">
      <c r="A113" s="247" t="s">
        <v>78</v>
      </c>
      <c r="B113" s="247"/>
      <c r="C113" s="247"/>
      <c r="D113" s="248"/>
      <c r="E113" s="190">
        <f t="shared" ref="E113:P113" si="20">E112-(-E106)</f>
        <v>0</v>
      </c>
      <c r="F113" s="191">
        <f t="shared" si="20"/>
        <v>0</v>
      </c>
      <c r="G113" s="192">
        <f t="shared" si="20"/>
        <v>0</v>
      </c>
      <c r="H113" s="193">
        <f t="shared" si="20"/>
        <v>0</v>
      </c>
      <c r="I113" s="191">
        <f t="shared" si="20"/>
        <v>0</v>
      </c>
      <c r="J113" s="193">
        <f t="shared" si="20"/>
        <v>0</v>
      </c>
      <c r="K113" s="191">
        <f t="shared" si="20"/>
        <v>0</v>
      </c>
      <c r="L113" s="194">
        <f t="shared" si="20"/>
        <v>0</v>
      </c>
      <c r="M113" s="191">
        <f t="shared" si="20"/>
        <v>0</v>
      </c>
      <c r="N113" s="191">
        <f t="shared" si="20"/>
        <v>0</v>
      </c>
      <c r="O113" s="191">
        <f t="shared" si="20"/>
        <v>0</v>
      </c>
      <c r="P113" s="195">
        <f t="shared" si="20"/>
        <v>0</v>
      </c>
    </row>
    <row r="114" spans="1:18" ht="15.6" customHeight="1" thickTop="1">
      <c r="A114" s="260" t="s">
        <v>86</v>
      </c>
      <c r="B114" s="260"/>
      <c r="C114" s="260"/>
      <c r="D114" s="260"/>
      <c r="E114" s="94"/>
      <c r="F114" s="94"/>
      <c r="G114" s="94"/>
      <c r="H114" s="94"/>
      <c r="I114" s="94"/>
      <c r="J114" s="94"/>
      <c r="K114" s="94"/>
      <c r="L114" s="110"/>
      <c r="M114" s="94"/>
      <c r="N114" s="110"/>
      <c r="O114" s="110"/>
      <c r="P114" s="110"/>
    </row>
    <row r="115" spans="1:18" ht="12" customHeight="1">
      <c r="A115" s="20"/>
      <c r="B115" s="13"/>
      <c r="C115" s="13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1:18" ht="12" customHeight="1">
      <c r="A116" s="20"/>
      <c r="B116" s="13"/>
      <c r="C116" s="13"/>
      <c r="D116" s="13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8" ht="12" customHeight="1">
      <c r="A117" s="20"/>
      <c r="B117" s="13"/>
      <c r="C117" s="13"/>
      <c r="D117" s="13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8" s="5" customFormat="1" ht="20.100000000000001" customHeight="1" thickBot="1">
      <c r="A118" s="249" t="s">
        <v>73</v>
      </c>
      <c r="B118" s="249"/>
      <c r="C118" s="249"/>
      <c r="D118" s="250"/>
      <c r="E118" s="32">
        <f>E8</f>
        <v>43831</v>
      </c>
      <c r="F118" s="33">
        <f t="shared" ref="F118:P118" si="21">IF(E118="","",EOMONTH(E118,1))</f>
        <v>43890</v>
      </c>
      <c r="G118" s="33">
        <f t="shared" si="21"/>
        <v>43921</v>
      </c>
      <c r="H118" s="33">
        <f t="shared" si="21"/>
        <v>43951</v>
      </c>
      <c r="I118" s="32">
        <f t="shared" si="21"/>
        <v>43982</v>
      </c>
      <c r="J118" s="32">
        <f t="shared" si="21"/>
        <v>44012</v>
      </c>
      <c r="K118" s="34">
        <f t="shared" si="21"/>
        <v>44043</v>
      </c>
      <c r="L118" s="35">
        <f t="shared" si="21"/>
        <v>44074</v>
      </c>
      <c r="M118" s="32">
        <f t="shared" si="21"/>
        <v>44104</v>
      </c>
      <c r="N118" s="32">
        <f t="shared" si="21"/>
        <v>44135</v>
      </c>
      <c r="O118" s="33">
        <f t="shared" si="21"/>
        <v>44165</v>
      </c>
      <c r="P118" s="81">
        <f t="shared" si="21"/>
        <v>44196</v>
      </c>
      <c r="Q118" s="82"/>
    </row>
    <row r="119" spans="1:18" s="5" customFormat="1" ht="20.100000000000001" customHeight="1" thickTop="1">
      <c r="A119" s="254" t="s">
        <v>5</v>
      </c>
      <c r="B119" s="255"/>
      <c r="C119" s="255"/>
      <c r="D119" s="255"/>
      <c r="E119" s="223">
        <f>E55</f>
        <v>0</v>
      </c>
      <c r="F119" s="223">
        <f t="shared" ref="F119:P119" si="22">F55</f>
        <v>0</v>
      </c>
      <c r="G119" s="223">
        <f t="shared" si="22"/>
        <v>0</v>
      </c>
      <c r="H119" s="223">
        <f t="shared" si="22"/>
        <v>0</v>
      </c>
      <c r="I119" s="223">
        <f t="shared" si="22"/>
        <v>0</v>
      </c>
      <c r="J119" s="223">
        <f t="shared" si="22"/>
        <v>0</v>
      </c>
      <c r="K119" s="223">
        <f t="shared" si="22"/>
        <v>0</v>
      </c>
      <c r="L119" s="223">
        <f t="shared" si="22"/>
        <v>0</v>
      </c>
      <c r="M119" s="223">
        <f t="shared" si="22"/>
        <v>0</v>
      </c>
      <c r="N119" s="223">
        <f t="shared" si="22"/>
        <v>0</v>
      </c>
      <c r="O119" s="223">
        <f t="shared" si="22"/>
        <v>0</v>
      </c>
      <c r="P119" s="223">
        <f t="shared" si="22"/>
        <v>0</v>
      </c>
      <c r="Q119" s="4"/>
    </row>
    <row r="120" spans="1:18" s="5" customFormat="1" ht="20.100000000000001" customHeight="1" thickBot="1">
      <c r="A120" s="256" t="s">
        <v>6</v>
      </c>
      <c r="B120" s="257"/>
      <c r="C120" s="257"/>
      <c r="D120" s="257"/>
      <c r="E120" s="224">
        <f>E100</f>
        <v>0</v>
      </c>
      <c r="F120" s="224">
        <f t="shared" ref="F120:P120" si="23">F100</f>
        <v>0</v>
      </c>
      <c r="G120" s="224">
        <f t="shared" si="23"/>
        <v>0</v>
      </c>
      <c r="H120" s="224">
        <f t="shared" si="23"/>
        <v>0</v>
      </c>
      <c r="I120" s="224">
        <f t="shared" si="23"/>
        <v>0</v>
      </c>
      <c r="J120" s="224">
        <f t="shared" si="23"/>
        <v>0</v>
      </c>
      <c r="K120" s="224">
        <f t="shared" si="23"/>
        <v>0</v>
      </c>
      <c r="L120" s="224">
        <f t="shared" si="23"/>
        <v>0</v>
      </c>
      <c r="M120" s="224">
        <f t="shared" si="23"/>
        <v>0</v>
      </c>
      <c r="N120" s="224">
        <f t="shared" si="23"/>
        <v>0</v>
      </c>
      <c r="O120" s="224">
        <f t="shared" si="23"/>
        <v>0</v>
      </c>
      <c r="P120" s="224">
        <f t="shared" si="23"/>
        <v>0</v>
      </c>
      <c r="Q120" s="4"/>
      <c r="R120" s="6"/>
    </row>
    <row r="121" spans="1:18" ht="20.100000000000001" customHeight="1" thickTop="1" thickBot="1">
      <c r="A121" s="258" t="s">
        <v>71</v>
      </c>
      <c r="B121" s="259"/>
      <c r="C121" s="93"/>
      <c r="D121" s="85" t="s">
        <v>7</v>
      </c>
      <c r="E121" s="135">
        <f>IF(E119-E120&gt;0,E119-E120,0)</f>
        <v>0</v>
      </c>
      <c r="F121" s="136">
        <f t="shared" ref="F121:P121" si="24">IF(F119-F120-E122&gt;0,F119-F120-E122,0)</f>
        <v>0</v>
      </c>
      <c r="G121" s="136">
        <f t="shared" si="24"/>
        <v>0</v>
      </c>
      <c r="H121" s="136">
        <f t="shared" si="24"/>
        <v>0</v>
      </c>
      <c r="I121" s="136">
        <f t="shared" si="24"/>
        <v>0</v>
      </c>
      <c r="J121" s="136">
        <f t="shared" si="24"/>
        <v>0</v>
      </c>
      <c r="K121" s="136">
        <f t="shared" si="24"/>
        <v>0</v>
      </c>
      <c r="L121" s="136">
        <f t="shared" si="24"/>
        <v>0</v>
      </c>
      <c r="M121" s="136">
        <f t="shared" si="24"/>
        <v>0</v>
      </c>
      <c r="N121" s="136">
        <f t="shared" si="24"/>
        <v>0</v>
      </c>
      <c r="O121" s="136">
        <f t="shared" si="24"/>
        <v>0</v>
      </c>
      <c r="P121" s="136">
        <f t="shared" si="24"/>
        <v>0</v>
      </c>
      <c r="Q121" s="84"/>
    </row>
    <row r="122" spans="1:18" ht="20.100000000000001" customHeight="1" thickTop="1" thickBot="1">
      <c r="A122" s="258" t="s">
        <v>72</v>
      </c>
      <c r="B122" s="259"/>
      <c r="C122" s="93"/>
      <c r="D122" s="85" t="s">
        <v>8</v>
      </c>
      <c r="E122" s="135">
        <f>IF(E119-E120&lt;0,-(E119-E120-C122),0)</f>
        <v>0</v>
      </c>
      <c r="F122" s="136">
        <f t="shared" ref="F122:P122" si="25">IF(F119+-F120-E122&lt;0,-(F119-F120-E122),0)</f>
        <v>0</v>
      </c>
      <c r="G122" s="136">
        <f t="shared" si="25"/>
        <v>0</v>
      </c>
      <c r="H122" s="136">
        <f t="shared" si="25"/>
        <v>0</v>
      </c>
      <c r="I122" s="136">
        <f t="shared" si="25"/>
        <v>0</v>
      </c>
      <c r="J122" s="136">
        <f t="shared" si="25"/>
        <v>0</v>
      </c>
      <c r="K122" s="136">
        <f t="shared" si="25"/>
        <v>0</v>
      </c>
      <c r="L122" s="136">
        <f t="shared" si="25"/>
        <v>0</v>
      </c>
      <c r="M122" s="136">
        <f t="shared" si="25"/>
        <v>0</v>
      </c>
      <c r="N122" s="136">
        <f t="shared" si="25"/>
        <v>0</v>
      </c>
      <c r="O122" s="136">
        <f t="shared" si="25"/>
        <v>0</v>
      </c>
      <c r="P122" s="136">
        <f t="shared" si="25"/>
        <v>0</v>
      </c>
      <c r="Q122" s="84"/>
    </row>
    <row r="123" spans="1:18" ht="20.100000000000001" customHeight="1" thickTop="1" thickBot="1">
      <c r="A123" s="251" t="s">
        <v>9</v>
      </c>
      <c r="B123" s="252"/>
      <c r="C123" s="253"/>
      <c r="D123" s="252"/>
      <c r="E123" s="227">
        <f>IF(C121&gt;C122,C121-C122,0)</f>
        <v>0</v>
      </c>
      <c r="F123" s="228">
        <f t="shared" ref="F123:P123" si="26">IF(E121&gt;E122,E121-E122,0)</f>
        <v>0</v>
      </c>
      <c r="G123" s="228">
        <f t="shared" si="26"/>
        <v>0</v>
      </c>
      <c r="H123" s="228">
        <f t="shared" si="26"/>
        <v>0</v>
      </c>
      <c r="I123" s="228">
        <f t="shared" si="26"/>
        <v>0</v>
      </c>
      <c r="J123" s="228">
        <f t="shared" si="26"/>
        <v>0</v>
      </c>
      <c r="K123" s="228">
        <f t="shared" si="26"/>
        <v>0</v>
      </c>
      <c r="L123" s="228">
        <f t="shared" si="26"/>
        <v>0</v>
      </c>
      <c r="M123" s="228">
        <f t="shared" si="26"/>
        <v>0</v>
      </c>
      <c r="N123" s="228">
        <f t="shared" si="26"/>
        <v>0</v>
      </c>
      <c r="O123" s="229">
        <f t="shared" si="26"/>
        <v>0</v>
      </c>
      <c r="P123" s="228">
        <f t="shared" si="26"/>
        <v>0</v>
      </c>
      <c r="Q123" s="86"/>
    </row>
    <row r="124" spans="1:18" ht="20.100000000000001" customHeight="1">
      <c r="D124" s="83"/>
    </row>
    <row r="125" spans="1:18" ht="20.100000000000001" customHeight="1">
      <c r="E125" s="118"/>
    </row>
  </sheetData>
  <mergeCells count="105">
    <mergeCell ref="A1:F2"/>
    <mergeCell ref="G1:M2"/>
    <mergeCell ref="A8:D8"/>
    <mergeCell ref="A3:P4"/>
    <mergeCell ref="A28:D28"/>
    <mergeCell ref="A27:D27"/>
    <mergeCell ref="A107:D107"/>
    <mergeCell ref="A35:D35"/>
    <mergeCell ref="A10:D10"/>
    <mergeCell ref="A13:D13"/>
    <mergeCell ref="A14:D14"/>
    <mergeCell ref="A15:D15"/>
    <mergeCell ref="A17:D17"/>
    <mergeCell ref="A18:D18"/>
    <mergeCell ref="A32:D32"/>
    <mergeCell ref="A34:D34"/>
    <mergeCell ref="A31:D31"/>
    <mergeCell ref="A68:D68"/>
    <mergeCell ref="A69:D69"/>
    <mergeCell ref="A70:D70"/>
    <mergeCell ref="A56:D56"/>
    <mergeCell ref="A36:D36"/>
    <mergeCell ref="A67:D67"/>
    <mergeCell ref="A42:D42"/>
    <mergeCell ref="A37:D37"/>
    <mergeCell ref="A19:D19"/>
    <mergeCell ref="A22:D22"/>
    <mergeCell ref="A26:D26"/>
    <mergeCell ref="A61:D61"/>
    <mergeCell ref="A63:D63"/>
    <mergeCell ref="A64:D64"/>
    <mergeCell ref="A65:D65"/>
    <mergeCell ref="A66:D66"/>
    <mergeCell ref="A41:D41"/>
    <mergeCell ref="A48:D48"/>
    <mergeCell ref="A62:D62"/>
    <mergeCell ref="A46:D46"/>
    <mergeCell ref="A58:D58"/>
    <mergeCell ref="A47:D47"/>
    <mergeCell ref="A49:D49"/>
    <mergeCell ref="A50:D50"/>
    <mergeCell ref="A54:D54"/>
    <mergeCell ref="A55:D55"/>
    <mergeCell ref="A71:D71"/>
    <mergeCell ref="A73:D73"/>
    <mergeCell ref="A74:D74"/>
    <mergeCell ref="A75:D75"/>
    <mergeCell ref="A51:D51"/>
    <mergeCell ref="A53:D53"/>
    <mergeCell ref="A60:D60"/>
    <mergeCell ref="A59:D59"/>
    <mergeCell ref="A29:D29"/>
    <mergeCell ref="A33:D33"/>
    <mergeCell ref="A45:D45"/>
    <mergeCell ref="A40:D40"/>
    <mergeCell ref="A6:D6"/>
    <mergeCell ref="A11:D11"/>
    <mergeCell ref="A72:D72"/>
    <mergeCell ref="A43:D43"/>
    <mergeCell ref="A24:D24"/>
    <mergeCell ref="A23:D23"/>
    <mergeCell ref="A30:D30"/>
    <mergeCell ref="A9:D9"/>
    <mergeCell ref="A38:D38"/>
    <mergeCell ref="A39:D39"/>
    <mergeCell ref="A21:D21"/>
    <mergeCell ref="A76:D76"/>
    <mergeCell ref="A77:D77"/>
    <mergeCell ref="A78:D78"/>
    <mergeCell ref="A88:D88"/>
    <mergeCell ref="A82:D82"/>
    <mergeCell ref="A81:D81"/>
    <mergeCell ref="A106:D106"/>
    <mergeCell ref="A83:D83"/>
    <mergeCell ref="A84:D84"/>
    <mergeCell ref="A86:D86"/>
    <mergeCell ref="A103:D103"/>
    <mergeCell ref="A96:D96"/>
    <mergeCell ref="A98:D98"/>
    <mergeCell ref="A105:D105"/>
    <mergeCell ref="A97:D97"/>
    <mergeCell ref="A90:D90"/>
    <mergeCell ref="A89:D89"/>
    <mergeCell ref="A91:D91"/>
    <mergeCell ref="A94:D94"/>
    <mergeCell ref="A99:D99"/>
    <mergeCell ref="A102:D102"/>
    <mergeCell ref="A79:D79"/>
    <mergeCell ref="A93:D93"/>
    <mergeCell ref="A92:D92"/>
    <mergeCell ref="A87:D87"/>
    <mergeCell ref="A109:D109"/>
    <mergeCell ref="A110:D110"/>
    <mergeCell ref="A112:D112"/>
    <mergeCell ref="A113:D113"/>
    <mergeCell ref="A118:D118"/>
    <mergeCell ref="A123:D123"/>
    <mergeCell ref="A119:D119"/>
    <mergeCell ref="A120:D120"/>
    <mergeCell ref="A122:B122"/>
    <mergeCell ref="A121:B121"/>
    <mergeCell ref="A114:D114"/>
    <mergeCell ref="A101:D101"/>
    <mergeCell ref="A108:D108"/>
    <mergeCell ref="A100:D100"/>
  </mergeCells>
  <conditionalFormatting sqref="E115:E117">
    <cfRule type="cellIs" dxfId="15" priority="6" operator="lessThan">
      <formula>0</formula>
    </cfRule>
  </conditionalFormatting>
  <conditionalFormatting sqref="E113:P114">
    <cfRule type="cellIs" dxfId="14" priority="3" operator="lessThan">
      <formula>0</formula>
    </cfRule>
    <cfRule type="cellIs" dxfId="13" priority="4" operator="greaterThan">
      <formula>0</formula>
    </cfRule>
  </conditionalFormatting>
  <conditionalFormatting sqref="E110:P110">
    <cfRule type="cellIs" dxfId="12" priority="2" operator="lessThan">
      <formula>0</formula>
    </cfRule>
  </conditionalFormatting>
  <conditionalFormatting sqref="E106:P106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27" sqref="C27"/>
    </sheetView>
  </sheetViews>
  <sheetFormatPr baseColWidth="10" defaultRowHeight="14.4"/>
  <cols>
    <col min="1" max="1" width="36.33203125" customWidth="1"/>
  </cols>
  <sheetData>
    <row r="1" spans="1:2">
      <c r="A1" s="158"/>
      <c r="B1" s="159"/>
    </row>
    <row r="2" spans="1:2">
      <c r="A2" s="158"/>
      <c r="B2" s="159"/>
    </row>
    <row r="3" spans="1:2">
      <c r="A3" s="158"/>
      <c r="B3" s="159"/>
    </row>
    <row r="4" spans="1:2">
      <c r="A4" s="158"/>
      <c r="B4" s="159"/>
    </row>
    <row r="5" spans="1:2">
      <c r="A5" s="158"/>
      <c r="B5" s="159"/>
    </row>
    <row r="6" spans="1:2">
      <c r="A6" s="158"/>
      <c r="B6" s="159"/>
    </row>
    <row r="7" spans="1:2">
      <c r="A7" s="158"/>
      <c r="B7" s="159"/>
    </row>
    <row r="8" spans="1:2">
      <c r="A8" s="158"/>
      <c r="B8" s="159"/>
    </row>
    <row r="9" spans="1:2">
      <c r="A9" s="158"/>
      <c r="B9" s="159"/>
    </row>
    <row r="10" spans="1:2">
      <c r="A10" s="158"/>
      <c r="B10" s="159"/>
    </row>
    <row r="11" spans="1:2">
      <c r="A11" s="158"/>
      <c r="B11" s="159"/>
    </row>
    <row r="12" spans="1:2">
      <c r="A12" s="158"/>
      <c r="B12" s="159"/>
    </row>
    <row r="13" spans="1:2">
      <c r="A13" s="158"/>
      <c r="B13" s="159"/>
    </row>
    <row r="14" spans="1:2">
      <c r="A14" s="158"/>
      <c r="B14" s="159"/>
    </row>
    <row r="15" spans="1:2">
      <c r="A15" s="158"/>
      <c r="B15" s="159"/>
    </row>
    <row r="16" spans="1:2">
      <c r="A16" s="158"/>
      <c r="B16" s="159"/>
    </row>
    <row r="17" spans="1:14">
      <c r="A17" s="158"/>
      <c r="B17" s="159"/>
    </row>
    <row r="18" spans="1:14">
      <c r="A18" s="159"/>
      <c r="B18" s="159"/>
    </row>
    <row r="24" spans="1:14">
      <c r="A24" s="159"/>
    </row>
    <row r="25" spans="1:14" ht="15.6">
      <c r="A25" s="166"/>
      <c r="B25" s="161">
        <v>43831</v>
      </c>
      <c r="C25" s="161">
        <v>43890</v>
      </c>
      <c r="D25" s="161">
        <v>43921</v>
      </c>
      <c r="E25" s="161">
        <v>43951</v>
      </c>
      <c r="F25" s="161">
        <v>43982</v>
      </c>
      <c r="G25" s="161">
        <v>44012</v>
      </c>
      <c r="H25" s="161">
        <v>44043</v>
      </c>
      <c r="I25" s="161">
        <v>44074</v>
      </c>
      <c r="J25" s="161">
        <v>44104</v>
      </c>
      <c r="K25" s="161">
        <v>44135</v>
      </c>
      <c r="L25" s="161">
        <v>44165</v>
      </c>
      <c r="M25" s="161">
        <v>44196</v>
      </c>
      <c r="N25" s="160"/>
    </row>
    <row r="26" spans="1:14">
      <c r="A26" s="167" t="s">
        <v>76</v>
      </c>
      <c r="B26" s="163">
        <f>'Plan de Trésorerie'!E106</f>
        <v>0</v>
      </c>
      <c r="C26" s="163">
        <f>'Plan de Trésorerie'!F106</f>
        <v>0</v>
      </c>
      <c r="D26" s="163">
        <f>'Plan de Trésorerie'!G106</f>
        <v>0</v>
      </c>
      <c r="E26" s="163">
        <f>'Plan de Trésorerie'!H106</f>
        <v>0</v>
      </c>
      <c r="F26" s="163">
        <f>'Plan de Trésorerie'!I106</f>
        <v>0</v>
      </c>
      <c r="G26" s="163">
        <f>'Plan de Trésorerie'!J106</f>
        <v>0</v>
      </c>
      <c r="H26" s="163">
        <f>'Plan de Trésorerie'!K106</f>
        <v>0</v>
      </c>
      <c r="I26" s="163">
        <f>'Plan de Trésorerie'!L106</f>
        <v>0</v>
      </c>
      <c r="J26" s="163">
        <f>'Plan de Trésorerie'!M106</f>
        <v>0</v>
      </c>
      <c r="K26" s="163">
        <f>'Plan de Trésorerie'!N106</f>
        <v>0</v>
      </c>
      <c r="L26" s="163">
        <f>'Plan de Trésorerie'!O106</f>
        <v>0</v>
      </c>
      <c r="M26" s="163">
        <f>'Plan de Trésorerie'!P106</f>
        <v>0</v>
      </c>
    </row>
    <row r="27" spans="1:14">
      <c r="A27" s="162" t="s">
        <v>54</v>
      </c>
      <c r="B27" s="164">
        <f>'Plan de Trésorerie'!E110</f>
        <v>0</v>
      </c>
      <c r="C27" s="164">
        <f>'Plan de Trésorerie'!F110</f>
        <v>0</v>
      </c>
      <c r="D27" s="164">
        <f>'Plan de Trésorerie'!G110</f>
        <v>0</v>
      </c>
      <c r="E27" s="164">
        <f>'Plan de Trésorerie'!H110</f>
        <v>0</v>
      </c>
      <c r="F27" s="164">
        <f>'Plan de Trésorerie'!I110</f>
        <v>0</v>
      </c>
      <c r="G27" s="164">
        <f>'Plan de Trésorerie'!J110</f>
        <v>0</v>
      </c>
      <c r="H27" s="164">
        <f>'Plan de Trésorerie'!K110</f>
        <v>0</v>
      </c>
      <c r="I27" s="164">
        <f>'Plan de Trésorerie'!L110</f>
        <v>0</v>
      </c>
      <c r="J27" s="164">
        <f>'Plan de Trésorerie'!M110</f>
        <v>0</v>
      </c>
      <c r="K27" s="164">
        <f>'Plan de Trésorerie'!N110</f>
        <v>0</v>
      </c>
      <c r="L27" s="164">
        <f>'Plan de Trésorerie'!O110</f>
        <v>0</v>
      </c>
      <c r="M27" s="164">
        <f>'Plan de Trésorerie'!P110</f>
        <v>0</v>
      </c>
    </row>
    <row r="28" spans="1:14">
      <c r="A28" s="168" t="s">
        <v>87</v>
      </c>
      <c r="B28" s="165">
        <f>-'Plan de Trésorerie'!E112</f>
        <v>0</v>
      </c>
      <c r="C28" s="165">
        <f>-'Plan de Trésorerie'!F112</f>
        <v>0</v>
      </c>
      <c r="D28" s="165">
        <f>-'Plan de Trésorerie'!G112</f>
        <v>0</v>
      </c>
      <c r="E28" s="165">
        <f>-'Plan de Trésorerie'!H112</f>
        <v>0</v>
      </c>
      <c r="F28" s="165">
        <f>-'Plan de Trésorerie'!I112</f>
        <v>0</v>
      </c>
      <c r="G28" s="165">
        <f>-'Plan de Trésorerie'!J112</f>
        <v>0</v>
      </c>
      <c r="H28" s="165">
        <f>-'Plan de Trésorerie'!K112</f>
        <v>0</v>
      </c>
      <c r="I28" s="165">
        <f>-'Plan de Trésorerie'!L112</f>
        <v>0</v>
      </c>
      <c r="J28" s="165">
        <f>-'Plan de Trésorerie'!M112</f>
        <v>0</v>
      </c>
      <c r="K28" s="165">
        <f>-'Plan de Trésorerie'!N112</f>
        <v>0</v>
      </c>
      <c r="L28" s="165">
        <f>-'Plan de Trésorerie'!O112</f>
        <v>0</v>
      </c>
      <c r="M28" s="165">
        <f>-'Plan de Trésorerie'!P112</f>
        <v>0</v>
      </c>
    </row>
  </sheetData>
  <conditionalFormatting sqref="B26:M26">
    <cfRule type="cellIs" dxfId="4" priority="3" operator="lessThan">
      <formula>0</formula>
    </cfRule>
  </conditionalFormatting>
  <conditionalFormatting sqref="B27:M27">
    <cfRule type="cellIs" dxfId="3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FE07AEDD28E45959B6961AB673A63" ma:contentTypeVersion="10" ma:contentTypeDescription="Crée un document." ma:contentTypeScope="" ma:versionID="559ed1343c0f77927aa9830afdde63cc">
  <xsd:schema xmlns:xsd="http://www.w3.org/2001/XMLSchema" xmlns:xs="http://www.w3.org/2001/XMLSchema" xmlns:p="http://schemas.microsoft.com/office/2006/metadata/properties" xmlns:ns2="be27cd0a-dc62-49db-9641-59222c692776" xmlns:ns3="65570737-716a-4563-960c-fdeeb9dcbd2b" targetNamespace="http://schemas.microsoft.com/office/2006/metadata/properties" ma:root="true" ma:fieldsID="865a719db3a4f539cee7ac2186cb393f" ns2:_="" ns3:_="">
    <xsd:import namespace="be27cd0a-dc62-49db-9641-59222c692776"/>
    <xsd:import namespace="65570737-716a-4563-960c-fdeeb9dcb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7cd0a-dc62-49db-9641-59222c692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70737-716a-4563-960c-fdeeb9dcb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E167A0-0427-4CAB-9102-D967FF9E14CA}"/>
</file>

<file path=customXml/itemProps2.xml><?xml version="1.0" encoding="utf-8"?>
<ds:datastoreItem xmlns:ds="http://schemas.openxmlformats.org/officeDocument/2006/customXml" ds:itemID="{FC003064-05D1-4321-9CDE-8CC9F72C67FF}"/>
</file>

<file path=customXml/itemProps3.xml><?xml version="1.0" encoding="utf-8"?>
<ds:datastoreItem xmlns:ds="http://schemas.openxmlformats.org/officeDocument/2006/customXml" ds:itemID="{9B36EF46-EE02-4907-9E2D-0327776803B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BP-Plan d'Invest</vt:lpstr>
      <vt:lpstr>Plan de Trésorerie</vt:lpstr>
      <vt:lpstr>Graphique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LIEGE</dc:creator>
  <cp:lastModifiedBy>ipca2@outlook.fr</cp:lastModifiedBy>
  <dcterms:created xsi:type="dcterms:W3CDTF">2019-03-14T14:50:08Z</dcterms:created>
  <dcterms:modified xsi:type="dcterms:W3CDTF">2020-04-29T09:14:16Z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0x010100243FE07AEDD28E45959B6961AB673A63</vt:lpwstr>
  </property>
</Properties>
</file>